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7520" windowHeight="7650"/>
  </bookViews>
  <sheets>
    <sheet name="PPCG FUTURE" sheetId="1" r:id="rId1"/>
    <sheet name="BTST&amp;STBT FUTURE" sheetId="2" r:id="rId2"/>
  </sheets>
  <calcPr calcId="124519"/>
</workbook>
</file>

<file path=xl/calcChain.xml><?xml version="1.0" encoding="utf-8"?>
<calcChain xmlns="http://schemas.openxmlformats.org/spreadsheetml/2006/main">
  <c r="I11" i="1"/>
  <c r="J11" s="1"/>
  <c r="H11"/>
  <c r="J12"/>
  <c r="H12"/>
  <c r="H13"/>
  <c r="I13" s="1"/>
  <c r="J13" s="1"/>
  <c r="H14"/>
  <c r="I14" s="1"/>
  <c r="J14" s="1"/>
  <c r="H15"/>
  <c r="I15" s="1"/>
  <c r="J15" s="1"/>
  <c r="H16" l="1"/>
  <c r="I16" s="1"/>
  <c r="J16" s="1"/>
  <c r="H17"/>
  <c r="J17" s="1"/>
  <c r="H18"/>
  <c r="I18" s="1"/>
  <c r="J18" s="1"/>
  <c r="H20"/>
  <c r="J20" s="1"/>
  <c r="H19"/>
  <c r="I19" s="1"/>
  <c r="J19" s="1"/>
  <c r="H21"/>
  <c r="J21" s="1"/>
  <c r="H22"/>
  <c r="I22" s="1"/>
  <c r="J22" s="1"/>
  <c r="H24"/>
  <c r="I24" s="1"/>
  <c r="J24" s="1"/>
  <c r="H23"/>
  <c r="I23" s="1"/>
  <c r="J23" s="1"/>
  <c r="H25"/>
  <c r="I25" s="1"/>
  <c r="J25" s="1"/>
  <c r="H26"/>
  <c r="I26" s="1"/>
  <c r="J26" s="1"/>
  <c r="H27"/>
  <c r="I27" s="1"/>
  <c r="J27" s="1"/>
  <c r="H28"/>
  <c r="I28" s="1"/>
  <c r="J28" s="1"/>
  <c r="J29"/>
  <c r="H29"/>
  <c r="H30"/>
  <c r="I30" s="1"/>
  <c r="J30" s="1"/>
  <c r="H31"/>
  <c r="I31" s="1"/>
  <c r="J31" s="1"/>
  <c r="H32"/>
  <c r="I32" s="1"/>
  <c r="J32" s="1"/>
  <c r="J33"/>
  <c r="H33"/>
  <c r="H34"/>
  <c r="J34" s="1"/>
  <c r="H35" l="1"/>
  <c r="I35" s="1"/>
  <c r="J35" s="1"/>
  <c r="H36"/>
  <c r="I36" s="1"/>
  <c r="J36" s="1"/>
  <c r="H37"/>
  <c r="J37" s="1"/>
  <c r="H38"/>
  <c r="I38" s="1"/>
  <c r="J38" s="1"/>
  <c r="H39"/>
  <c r="I39" s="1"/>
  <c r="J39" s="1"/>
  <c r="H40"/>
  <c r="I40" s="1"/>
  <c r="J40" s="1"/>
  <c r="H41"/>
  <c r="I41" s="1"/>
  <c r="J41" s="1"/>
  <c r="H42"/>
  <c r="I42" s="1"/>
  <c r="J42" s="1"/>
  <c r="J10" i="2"/>
  <c r="I10"/>
  <c r="J11"/>
  <c r="H43" i="1"/>
  <c r="I43" s="1"/>
  <c r="J43" s="1"/>
  <c r="K10" i="2" l="1"/>
  <c r="L10" s="1"/>
  <c r="H44" i="1"/>
  <c r="I11" i="2"/>
  <c r="K11" s="1"/>
  <c r="L11" s="1"/>
  <c r="H45" i="1"/>
  <c r="I45" s="1"/>
  <c r="J45" s="1"/>
  <c r="H46"/>
  <c r="I46" s="1"/>
  <c r="J46" s="1"/>
  <c r="H47"/>
  <c r="J47" s="1"/>
  <c r="I44" l="1"/>
  <c r="J44" s="1"/>
  <c r="H48"/>
  <c r="I48" s="1"/>
  <c r="J48" s="1"/>
  <c r="H49"/>
  <c r="I49" s="1"/>
  <c r="J49" s="1"/>
  <c r="H50"/>
  <c r="I50" s="1"/>
  <c r="J50" s="1"/>
  <c r="H51"/>
  <c r="I51" s="1"/>
  <c r="J51" s="1"/>
  <c r="H52"/>
  <c r="J52" s="1"/>
  <c r="H53"/>
  <c r="I53" s="1"/>
  <c r="J53" s="1"/>
  <c r="H54"/>
  <c r="I54" s="1"/>
  <c r="J54" s="1"/>
  <c r="H55"/>
  <c r="I55" s="1"/>
  <c r="J55" s="1"/>
  <c r="H56"/>
  <c r="I56" s="1"/>
  <c r="J56" s="1"/>
  <c r="H57"/>
  <c r="I57" s="1"/>
  <c r="H58"/>
  <c r="I58" s="1"/>
  <c r="J58" s="1"/>
  <c r="H59"/>
  <c r="I59" s="1"/>
  <c r="J59" s="1"/>
  <c r="H60"/>
  <c r="I60" s="1"/>
  <c r="J60" s="1"/>
  <c r="H61"/>
  <c r="I61" s="1"/>
  <c r="J61" s="1"/>
  <c r="H62"/>
  <c r="I62" s="1"/>
  <c r="J62" s="1"/>
  <c r="H63"/>
  <c r="I63" s="1"/>
  <c r="J63" s="1"/>
  <c r="H64"/>
  <c r="I64" s="1"/>
  <c r="J64" s="1"/>
  <c r="H65"/>
  <c r="I65" s="1"/>
  <c r="J65" s="1"/>
  <c r="H66"/>
  <c r="I66" s="1"/>
  <c r="J66" s="1"/>
  <c r="H67"/>
  <c r="I67" s="1"/>
  <c r="J67" s="1"/>
  <c r="H68"/>
  <c r="I68" s="1"/>
  <c r="J68" s="1"/>
  <c r="H69"/>
  <c r="I69" s="1"/>
  <c r="J69" s="1"/>
  <c r="H70"/>
  <c r="I70" s="1"/>
  <c r="J70" s="1"/>
  <c r="H71"/>
  <c r="I71" s="1"/>
  <c r="J71" s="1"/>
  <c r="H72"/>
  <c r="I72" s="1"/>
  <c r="J72" s="1"/>
  <c r="H73"/>
  <c r="I73" s="1"/>
  <c r="J73" s="1"/>
  <c r="H74"/>
  <c r="I74" s="1"/>
  <c r="J74" s="1"/>
  <c r="H75"/>
  <c r="I75" s="1"/>
  <c r="J75" s="1"/>
  <c r="H76"/>
  <c r="I76" s="1"/>
  <c r="J76" s="1"/>
  <c r="H77"/>
  <c r="I77" s="1"/>
  <c r="J77" s="1"/>
  <c r="H78"/>
  <c r="I78" s="1"/>
  <c r="J78" s="1"/>
  <c r="H79"/>
  <c r="I79" s="1"/>
  <c r="J79" s="1"/>
  <c r="H80"/>
  <c r="I80" s="1"/>
  <c r="J80" s="1"/>
  <c r="H81"/>
  <c r="I81" s="1"/>
  <c r="J81" s="1"/>
  <c r="H82"/>
  <c r="I82" s="1"/>
  <c r="J82" s="1"/>
  <c r="H83"/>
  <c r="I83" s="1"/>
  <c r="J83" s="1"/>
  <c r="H84"/>
  <c r="I84" s="1"/>
  <c r="J84" s="1"/>
  <c r="H85"/>
  <c r="I85" s="1"/>
  <c r="J85" s="1"/>
  <c r="H86"/>
  <c r="I86" s="1"/>
  <c r="J86" s="1"/>
  <c r="H87"/>
  <c r="I87" s="1"/>
  <c r="H88"/>
  <c r="I88" s="1"/>
  <c r="J88" s="1"/>
  <c r="H89"/>
  <c r="I89" s="1"/>
  <c r="J89" s="1"/>
  <c r="H90"/>
  <c r="I90" s="1"/>
  <c r="J90" s="1"/>
  <c r="H91"/>
  <c r="I91" s="1"/>
  <c r="J91" s="1"/>
  <c r="H92"/>
  <c r="I92" s="1"/>
  <c r="J92" s="1"/>
  <c r="H93"/>
  <c r="I93" s="1"/>
  <c r="J93" s="1"/>
  <c r="H94"/>
  <c r="I94" s="1"/>
  <c r="J94" s="1"/>
  <c r="H95"/>
  <c r="I95" s="1"/>
  <c r="J95" s="1"/>
  <c r="H96"/>
  <c r="I96" s="1"/>
  <c r="J96" s="1"/>
  <c r="H97"/>
  <c r="I97" s="1"/>
  <c r="J97" s="1"/>
  <c r="H98"/>
  <c r="I98" s="1"/>
  <c r="J98" s="1"/>
  <c r="H99"/>
  <c r="I99" s="1"/>
  <c r="J99" s="1"/>
  <c r="H100"/>
  <c r="I100" s="1"/>
  <c r="J100" s="1"/>
  <c r="H101"/>
  <c r="H102"/>
  <c r="I102" s="1"/>
  <c r="J102" s="1"/>
  <c r="H103"/>
  <c r="I103" s="1"/>
  <c r="J103" s="1"/>
  <c r="H104"/>
  <c r="I104" s="1"/>
  <c r="J104" s="1"/>
  <c r="H106"/>
  <c r="I106" s="1"/>
  <c r="J106" s="1"/>
  <c r="H105"/>
  <c r="I105" s="1"/>
  <c r="J105" s="1"/>
  <c r="H107"/>
  <c r="I107" s="1"/>
  <c r="J107" s="1"/>
  <c r="H108"/>
  <c r="I108" s="1"/>
  <c r="J108" s="1"/>
  <c r="H109"/>
  <c r="I109" s="1"/>
  <c r="J109" s="1"/>
  <c r="H110"/>
  <c r="I110" s="1"/>
  <c r="J110" s="1"/>
  <c r="H111"/>
  <c r="I111" s="1"/>
  <c r="J111" s="1"/>
  <c r="H112"/>
  <c r="I112" s="1"/>
  <c r="J112" s="1"/>
  <c r="H113"/>
  <c r="I113" s="1"/>
  <c r="J113" s="1"/>
  <c r="H114"/>
  <c r="I114" s="1"/>
  <c r="J114" s="1"/>
  <c r="H115"/>
  <c r="I115" s="1"/>
  <c r="J115" s="1"/>
  <c r="H116"/>
  <c r="I116" s="1"/>
  <c r="J116" s="1"/>
  <c r="H117"/>
  <c r="I117" s="1"/>
  <c r="J117" s="1"/>
  <c r="H118"/>
  <c r="I118" s="1"/>
  <c r="J118" s="1"/>
  <c r="H120"/>
  <c r="I120" s="1"/>
  <c r="J120" s="1"/>
  <c r="H119"/>
  <c r="I119" s="1"/>
  <c r="J119" s="1"/>
  <c r="H121"/>
  <c r="I121" s="1"/>
  <c r="J121" s="1"/>
  <c r="H124"/>
  <c r="I124" s="1"/>
  <c r="J124" s="1"/>
  <c r="H122"/>
  <c r="I122" s="1"/>
  <c r="J122" s="1"/>
  <c r="H123"/>
  <c r="I123" s="1"/>
  <c r="J123" s="1"/>
  <c r="H125"/>
  <c r="I125" s="1"/>
  <c r="J125" s="1"/>
  <c r="H126"/>
  <c r="I126" s="1"/>
  <c r="J126" s="1"/>
  <c r="H127"/>
  <c r="I127" s="1"/>
  <c r="J127" s="1"/>
  <c r="H128"/>
  <c r="I128" s="1"/>
  <c r="J128" s="1"/>
  <c r="H130"/>
  <c r="I130" s="1"/>
  <c r="J130" s="1"/>
  <c r="H129"/>
  <c r="I129" s="1"/>
  <c r="J129" s="1"/>
  <c r="H131"/>
  <c r="I131" s="1"/>
  <c r="J131" s="1"/>
  <c r="H132"/>
  <c r="I132" s="1"/>
  <c r="J132" s="1"/>
  <c r="H133"/>
  <c r="I133" s="1"/>
  <c r="J133" s="1"/>
  <c r="H134"/>
  <c r="I134" s="1"/>
  <c r="J134" s="1"/>
  <c r="H135"/>
  <c r="I135" s="1"/>
  <c r="J135" s="1"/>
  <c r="H136"/>
  <c r="I136" s="1"/>
  <c r="J136" s="1"/>
  <c r="H137"/>
  <c r="I137" s="1"/>
  <c r="J137" s="1"/>
  <c r="H138"/>
  <c r="I138" s="1"/>
  <c r="J138" s="1"/>
  <c r="H139"/>
  <c r="I139" s="1"/>
  <c r="J139" s="1"/>
  <c r="H140"/>
  <c r="I140" s="1"/>
  <c r="J140" s="1"/>
  <c r="I141"/>
  <c r="H141"/>
  <c r="H142"/>
  <c r="H143"/>
  <c r="H144"/>
  <c r="H145"/>
  <c r="H146"/>
  <c r="H147"/>
  <c r="J148"/>
  <c r="H148"/>
  <c r="H149"/>
  <c r="J149" s="1"/>
  <c r="H150"/>
  <c r="I150" s="1"/>
  <c r="J150" s="1"/>
  <c r="H151"/>
  <c r="I151" s="1"/>
  <c r="J151" s="1"/>
  <c r="H152"/>
  <c r="I152" s="1"/>
  <c r="J152" s="1"/>
  <c r="H153"/>
  <c r="I153" s="1"/>
  <c r="J153" s="1"/>
  <c r="H154"/>
  <c r="I154" s="1"/>
  <c r="J154" s="1"/>
  <c r="H155"/>
  <c r="I155" s="1"/>
  <c r="J155" s="1"/>
  <c r="H156"/>
  <c r="I156" s="1"/>
  <c r="J156" s="1"/>
  <c r="H157"/>
  <c r="I157" s="1"/>
  <c r="J157" s="1"/>
  <c r="H158"/>
  <c r="I158" s="1"/>
  <c r="J158" s="1"/>
  <c r="H159"/>
  <c r="I159" s="1"/>
  <c r="J159" s="1"/>
  <c r="H160"/>
  <c r="I160" s="1"/>
  <c r="J160" s="1"/>
  <c r="H161"/>
  <c r="I161" s="1"/>
  <c r="J161" s="1"/>
  <c r="I12" i="2"/>
  <c r="K12" s="1"/>
  <c r="L12" s="1"/>
  <c r="H162" i="1"/>
  <c r="I162" s="1"/>
  <c r="J162" s="1"/>
  <c r="H163"/>
  <c r="I163" s="1"/>
  <c r="J163" s="1"/>
  <c r="H164"/>
  <c r="I164" s="1"/>
  <c r="J164" s="1"/>
  <c r="I13" i="2"/>
  <c r="H165" i="1"/>
  <c r="I165" s="1"/>
  <c r="J165" s="1"/>
  <c r="H167"/>
  <c r="I167" s="1"/>
  <c r="J167" s="1"/>
  <c r="H166"/>
  <c r="I166" s="1"/>
  <c r="J166" s="1"/>
  <c r="H168"/>
  <c r="I168" s="1"/>
  <c r="J168" s="1"/>
  <c r="H170"/>
  <c r="I170" s="1"/>
  <c r="J170" s="1"/>
  <c r="H169"/>
  <c r="I169" s="1"/>
  <c r="J169" s="1"/>
  <c r="H171"/>
  <c r="I171" s="1"/>
  <c r="J171" s="1"/>
  <c r="H172"/>
  <c r="I172" s="1"/>
  <c r="J172" s="1"/>
  <c r="J14" i="2"/>
  <c r="I14"/>
  <c r="H173" i="1"/>
  <c r="I173" s="1"/>
  <c r="J173" s="1"/>
  <c r="H174"/>
  <c r="I174" s="1"/>
  <c r="J174" s="1"/>
  <c r="H175"/>
  <c r="I175" s="1"/>
  <c r="J175" s="1"/>
  <c r="H176"/>
  <c r="I176" s="1"/>
  <c r="J176" s="1"/>
  <c r="H177"/>
  <c r="I177" s="1"/>
  <c r="J177" s="1"/>
  <c r="H178"/>
  <c r="I178" s="1"/>
  <c r="J178" s="1"/>
  <c r="H179"/>
  <c r="I179" s="1"/>
  <c r="J179" s="1"/>
  <c r="I15" i="2"/>
  <c r="J15"/>
  <c r="I16"/>
  <c r="K16" s="1"/>
  <c r="L16" s="1"/>
  <c r="H180" i="1"/>
  <c r="I180" s="1"/>
  <c r="J180" s="1"/>
  <c r="H181"/>
  <c r="I181" s="1"/>
  <c r="J181" s="1"/>
  <c r="H182"/>
  <c r="I182" s="1"/>
  <c r="J182" s="1"/>
  <c r="H183"/>
  <c r="I183" s="1"/>
  <c r="J183" s="1"/>
  <c r="H184"/>
  <c r="I184" s="1"/>
  <c r="J184" s="1"/>
  <c r="H185"/>
  <c r="I185" s="1"/>
  <c r="J185" s="1"/>
  <c r="H187"/>
  <c r="I187" s="1"/>
  <c r="J187" s="1"/>
  <c r="H186"/>
  <c r="I186" s="1"/>
  <c r="J186" s="1"/>
  <c r="I17" i="2"/>
  <c r="K17" s="1"/>
  <c r="L17" s="1"/>
  <c r="H188" i="1"/>
  <c r="I188" s="1"/>
  <c r="J188" s="1"/>
  <c r="H189"/>
  <c r="I189" s="1"/>
  <c r="J189" s="1"/>
  <c r="H190"/>
  <c r="I190" s="1"/>
  <c r="J190" s="1"/>
  <c r="J19" i="2"/>
  <c r="I18"/>
  <c r="K18" s="1"/>
  <c r="L18" s="1"/>
  <c r="I19"/>
  <c r="J57" i="1" l="1"/>
  <c r="J87"/>
  <c r="I101"/>
  <c r="J101" s="1"/>
  <c r="K15" i="2"/>
  <c r="L15" s="1"/>
  <c r="K13"/>
  <c r="L13" s="1"/>
  <c r="K14"/>
  <c r="L14" s="1"/>
  <c r="K19"/>
  <c r="L19" s="1"/>
  <c r="H191" i="1"/>
  <c r="I191" s="1"/>
  <c r="J191" s="1"/>
  <c r="H192"/>
  <c r="I192" s="1"/>
  <c r="J192" s="1"/>
  <c r="H193"/>
  <c r="I193" s="1"/>
  <c r="J193" s="1"/>
  <c r="I20" i="2"/>
  <c r="K20" s="1"/>
  <c r="L20" s="1"/>
  <c r="I21"/>
  <c r="H194" i="1"/>
  <c r="I194" s="1"/>
  <c r="J194" s="1"/>
  <c r="H195"/>
  <c r="I195" s="1"/>
  <c r="J195" s="1"/>
  <c r="H196"/>
  <c r="I196" s="1"/>
  <c r="J196" s="1"/>
  <c r="H197"/>
  <c r="I197" s="1"/>
  <c r="J197" s="1"/>
  <c r="H198"/>
  <c r="I198" s="1"/>
  <c r="J198" s="1"/>
  <c r="H199"/>
  <c r="I199" s="1"/>
  <c r="J199" s="1"/>
  <c r="J22" i="2"/>
  <c r="I22"/>
  <c r="H200" i="1"/>
  <c r="I200" s="1"/>
  <c r="J200" s="1"/>
  <c r="H201"/>
  <c r="I201" s="1"/>
  <c r="J201" s="1"/>
  <c r="I23" i="2"/>
  <c r="K23" s="1"/>
  <c r="L23" s="1"/>
  <c r="H202" i="1"/>
  <c r="I202" s="1"/>
  <c r="J202" s="1"/>
  <c r="H203"/>
  <c r="I203" s="1"/>
  <c r="H204"/>
  <c r="I204" s="1"/>
  <c r="J204" s="1"/>
  <c r="H205"/>
  <c r="I205" s="1"/>
  <c r="J205" s="1"/>
  <c r="H206"/>
  <c r="I206" s="1"/>
  <c r="J206" s="1"/>
  <c r="H207"/>
  <c r="I207" s="1"/>
  <c r="J207" s="1"/>
  <c r="H208"/>
  <c r="I208" s="1"/>
  <c r="J208" s="1"/>
  <c r="J24" i="2"/>
  <c r="I24"/>
  <c r="H209" i="1"/>
  <c r="I209" s="1"/>
  <c r="J209" s="1"/>
  <c r="H210"/>
  <c r="I210" s="1"/>
  <c r="J210" s="1"/>
  <c r="H211"/>
  <c r="I211" s="1"/>
  <c r="J211" s="1"/>
  <c r="H212"/>
  <c r="I212" s="1"/>
  <c r="J212" s="1"/>
  <c r="H213"/>
  <c r="I213" s="1"/>
  <c r="J213" s="1"/>
  <c r="H214"/>
  <c r="I214" s="1"/>
  <c r="J214" s="1"/>
  <c r="I25" i="2"/>
  <c r="K25" s="1"/>
  <c r="L25" s="1"/>
  <c r="H215" i="1"/>
  <c r="I215" s="1"/>
  <c r="J215" s="1"/>
  <c r="H216"/>
  <c r="I216" s="1"/>
  <c r="J216" s="1"/>
  <c r="H217"/>
  <c r="I217" s="1"/>
  <c r="J217" s="1"/>
  <c r="H218"/>
  <c r="I218" s="1"/>
  <c r="J218" s="1"/>
  <c r="H219"/>
  <c r="I219" s="1"/>
  <c r="J219" s="1"/>
  <c r="H220"/>
  <c r="I220" s="1"/>
  <c r="J220" s="1"/>
  <c r="H221"/>
  <c r="I221" s="1"/>
  <c r="J221" s="1"/>
  <c r="H222"/>
  <c r="I222" s="1"/>
  <c r="J222" s="1"/>
  <c r="H223"/>
  <c r="I223" s="1"/>
  <c r="J223" s="1"/>
  <c r="H224"/>
  <c r="I224" s="1"/>
  <c r="J224" s="1"/>
  <c r="H225"/>
  <c r="I225" s="1"/>
  <c r="J225" s="1"/>
  <c r="H226"/>
  <c r="I226" s="1"/>
  <c r="J226" s="1"/>
  <c r="H227"/>
  <c r="I227" s="1"/>
  <c r="J227" s="1"/>
  <c r="H228"/>
  <c r="I228" s="1"/>
  <c r="J228" s="1"/>
  <c r="H229"/>
  <c r="I229" s="1"/>
  <c r="J229" s="1"/>
  <c r="H230"/>
  <c r="I230" s="1"/>
  <c r="J230" s="1"/>
  <c r="I26" i="2"/>
  <c r="K26" s="1"/>
  <c r="L26" s="1"/>
  <c r="I27"/>
  <c r="K27" s="1"/>
  <c r="L27" s="1"/>
  <c r="I28"/>
  <c r="K28" s="1"/>
  <c r="L28" s="1"/>
  <c r="I29"/>
  <c r="K29" s="1"/>
  <c r="L29" s="1"/>
  <c r="H231" i="1"/>
  <c r="I231" s="1"/>
  <c r="J231" s="1"/>
  <c r="H232"/>
  <c r="I232" s="1"/>
  <c r="J232" s="1"/>
  <c r="H233"/>
  <c r="I233" s="1"/>
  <c r="J233" s="1"/>
  <c r="H234"/>
  <c r="I234" s="1"/>
  <c r="J234" s="1"/>
  <c r="H236"/>
  <c r="I236" s="1"/>
  <c r="J236" s="1"/>
  <c r="H235"/>
  <c r="I235" s="1"/>
  <c r="J235" s="1"/>
  <c r="I30" i="2"/>
  <c r="K30" s="1"/>
  <c r="L30" s="1"/>
  <c r="H237" i="1"/>
  <c r="I237" s="1"/>
  <c r="J237" s="1"/>
  <c r="H238"/>
  <c r="I238" s="1"/>
  <c r="J238" s="1"/>
  <c r="H241"/>
  <c r="I241" s="1"/>
  <c r="J241" s="1"/>
  <c r="I31" i="2"/>
  <c r="K31" s="1"/>
  <c r="L31" s="1"/>
  <c r="H239" i="1"/>
  <c r="I239" s="1"/>
  <c r="J239" s="1"/>
  <c r="H240"/>
  <c r="I240" s="1"/>
  <c r="J240" s="1"/>
  <c r="H242"/>
  <c r="I242" s="1"/>
  <c r="J242" s="1"/>
  <c r="H243"/>
  <c r="I243" s="1"/>
  <c r="J243" s="1"/>
  <c r="H244"/>
  <c r="I244" s="1"/>
  <c r="J244" s="1"/>
  <c r="I32" i="2"/>
  <c r="K32" s="1"/>
  <c r="L32" s="1"/>
  <c r="I33"/>
  <c r="K33" s="1"/>
  <c r="L33" s="1"/>
  <c r="H245" i="1"/>
  <c r="I245" s="1"/>
  <c r="J245" s="1"/>
  <c r="H246"/>
  <c r="I246" s="1"/>
  <c r="J246" s="1"/>
  <c r="H247"/>
  <c r="I247" s="1"/>
  <c r="J247" s="1"/>
  <c r="H248"/>
  <c r="I248" s="1"/>
  <c r="J248" s="1"/>
  <c r="H249"/>
  <c r="I249" s="1"/>
  <c r="J249" s="1"/>
  <c r="H250"/>
  <c r="I250" s="1"/>
  <c r="J250" s="1"/>
  <c r="H251"/>
  <c r="I251" s="1"/>
  <c r="J251" s="1"/>
  <c r="H252"/>
  <c r="I252" s="1"/>
  <c r="J252" s="1"/>
  <c r="H253"/>
  <c r="I253" s="1"/>
  <c r="J253" s="1"/>
  <c r="H254"/>
  <c r="I254" s="1"/>
  <c r="J254" s="1"/>
  <c r="H255"/>
  <c r="I255" s="1"/>
  <c r="J255" s="1"/>
  <c r="H256"/>
  <c r="I256" s="1"/>
  <c r="J256" s="1"/>
  <c r="H257"/>
  <c r="I257" s="1"/>
  <c r="J257" s="1"/>
  <c r="H258"/>
  <c r="I258" s="1"/>
  <c r="J258" s="1"/>
  <c r="H259"/>
  <c r="I259" s="1"/>
  <c r="J259" s="1"/>
  <c r="H260"/>
  <c r="I260" s="1"/>
  <c r="J260" s="1"/>
  <c r="H261"/>
  <c r="I261" s="1"/>
  <c r="J261" s="1"/>
  <c r="H262"/>
  <c r="I262" s="1"/>
  <c r="J262" s="1"/>
  <c r="H263"/>
  <c r="I263" s="1"/>
  <c r="J263" s="1"/>
  <c r="H264"/>
  <c r="I264" s="1"/>
  <c r="J264" s="1"/>
  <c r="I34" i="2"/>
  <c r="K34" s="1"/>
  <c r="L34" s="1"/>
  <c r="J35"/>
  <c r="I35"/>
  <c r="J37"/>
  <c r="I37"/>
  <c r="H265" i="1"/>
  <c r="I265" s="1"/>
  <c r="J265" s="1"/>
  <c r="H266"/>
  <c r="I266" s="1"/>
  <c r="J266" s="1"/>
  <c r="H267"/>
  <c r="I267" s="1"/>
  <c r="J267" s="1"/>
  <c r="H268"/>
  <c r="I268" s="1"/>
  <c r="J268" s="1"/>
  <c r="H269"/>
  <c r="I269" s="1"/>
  <c r="J269" s="1"/>
  <c r="H270"/>
  <c r="I270" s="1"/>
  <c r="J270" s="1"/>
  <c r="H271"/>
  <c r="I271" s="1"/>
  <c r="J271" s="1"/>
  <c r="H272"/>
  <c r="I272" s="1"/>
  <c r="J272" s="1"/>
  <c r="H273"/>
  <c r="I273" s="1"/>
  <c r="J273" s="1"/>
  <c r="I36" i="2"/>
  <c r="K36" s="1"/>
  <c r="L36" s="1"/>
  <c r="H274" i="1"/>
  <c r="I274" s="1"/>
  <c r="J274" s="1"/>
  <c r="H275"/>
  <c r="I275" s="1"/>
  <c r="J275" s="1"/>
  <c r="H276"/>
  <c r="I276" s="1"/>
  <c r="J276" s="1"/>
  <c r="H277"/>
  <c r="I277" s="1"/>
  <c r="J277" s="1"/>
  <c r="H278"/>
  <c r="I278" s="1"/>
  <c r="J278" s="1"/>
  <c r="H279"/>
  <c r="I279" s="1"/>
  <c r="J279" s="1"/>
  <c r="H280"/>
  <c r="I280" s="1"/>
  <c r="J280" s="1"/>
  <c r="H281"/>
  <c r="I281" s="1"/>
  <c r="J281" s="1"/>
  <c r="H283"/>
  <c r="I283" s="1"/>
  <c r="J283" s="1"/>
  <c r="H282"/>
  <c r="I282" s="1"/>
  <c r="J282" s="1"/>
  <c r="H284"/>
  <c r="I284" s="1"/>
  <c r="J284" s="1"/>
  <c r="H285"/>
  <c r="I285" s="1"/>
  <c r="J285" s="1"/>
  <c r="H286"/>
  <c r="I286" s="1"/>
  <c r="J286" s="1"/>
  <c r="H287"/>
  <c r="I287" s="1"/>
  <c r="J287" s="1"/>
  <c r="H288"/>
  <c r="I288" s="1"/>
  <c r="J288" s="1"/>
  <c r="H289"/>
  <c r="I289" s="1"/>
  <c r="J289" s="1"/>
  <c r="H290"/>
  <c r="I290" s="1"/>
  <c r="J290" s="1"/>
  <c r="H291"/>
  <c r="I291" s="1"/>
  <c r="J291" s="1"/>
  <c r="H292"/>
  <c r="I292" s="1"/>
  <c r="J292" s="1"/>
  <c r="H293"/>
  <c r="I293" s="1"/>
  <c r="J293" s="1"/>
  <c r="H294"/>
  <c r="I294" s="1"/>
  <c r="J294" s="1"/>
  <c r="H295"/>
  <c r="I295" s="1"/>
  <c r="J295" s="1"/>
  <c r="H296"/>
  <c r="I296" s="1"/>
  <c r="J296" s="1"/>
  <c r="H297"/>
  <c r="I297" s="1"/>
  <c r="J297" s="1"/>
  <c r="H298"/>
  <c r="I298" s="1"/>
  <c r="J298" s="1"/>
  <c r="H299"/>
  <c r="I299" s="1"/>
  <c r="J299" s="1"/>
  <c r="H300"/>
  <c r="I300" s="1"/>
  <c r="J300" s="1"/>
  <c r="H301"/>
  <c r="I301" s="1"/>
  <c r="J301" s="1"/>
  <c r="H302"/>
  <c r="I302" s="1"/>
  <c r="J302" s="1"/>
  <c r="H303"/>
  <c r="I303" s="1"/>
  <c r="J303" s="1"/>
  <c r="H304"/>
  <c r="I304" s="1"/>
  <c r="J304" s="1"/>
  <c r="H305"/>
  <c r="I305" s="1"/>
  <c r="H306"/>
  <c r="I306" s="1"/>
  <c r="J306" s="1"/>
  <c r="H307"/>
  <c r="I307" s="1"/>
  <c r="J307" s="1"/>
  <c r="H308"/>
  <c r="I308" s="1"/>
  <c r="J308" s="1"/>
  <c r="H312"/>
  <c r="I312" s="1"/>
  <c r="H311"/>
  <c r="H310"/>
  <c r="I310" s="1"/>
  <c r="H309"/>
  <c r="I309" s="1"/>
  <c r="J309" s="1"/>
  <c r="H313"/>
  <c r="I313" s="1"/>
  <c r="J313" s="1"/>
  <c r="H314"/>
  <c r="I314" s="1"/>
  <c r="J314" s="1"/>
  <c r="H315"/>
  <c r="I315" s="1"/>
  <c r="J315" s="1"/>
  <c r="H316"/>
  <c r="I316" s="1"/>
  <c r="J316" s="1"/>
  <c r="H317"/>
  <c r="I317" s="1"/>
  <c r="J317" s="1"/>
  <c r="H318"/>
  <c r="I318" s="1"/>
  <c r="J318" s="1"/>
  <c r="H319"/>
  <c r="I319" s="1"/>
  <c r="J319" s="1"/>
  <c r="H320"/>
  <c r="I320" s="1"/>
  <c r="J320" s="1"/>
  <c r="H321"/>
  <c r="I321" s="1"/>
  <c r="J321" s="1"/>
  <c r="H322"/>
  <c r="I322" s="1"/>
  <c r="J322" s="1"/>
  <c r="H323"/>
  <c r="I323" s="1"/>
  <c r="J323" s="1"/>
  <c r="H326"/>
  <c r="I326" s="1"/>
  <c r="J326" s="1"/>
  <c r="H324"/>
  <c r="I324" s="1"/>
  <c r="J324" s="1"/>
  <c r="H325"/>
  <c r="I325" s="1"/>
  <c r="J325" s="1"/>
  <c r="H327"/>
  <c r="I327" s="1"/>
  <c r="J327" s="1"/>
  <c r="H328"/>
  <c r="I328" s="1"/>
  <c r="J328" s="1"/>
  <c r="H329"/>
  <c r="I329" s="1"/>
  <c r="J329" s="1"/>
  <c r="H330"/>
  <c r="I330" s="1"/>
  <c r="J330" s="1"/>
  <c r="H332"/>
  <c r="I332" s="1"/>
  <c r="J332" s="1"/>
  <c r="H331"/>
  <c r="I331" s="1"/>
  <c r="J331" s="1"/>
  <c r="H333"/>
  <c r="I333" s="1"/>
  <c r="H335"/>
  <c r="I335" s="1"/>
  <c r="J335" s="1"/>
  <c r="H334"/>
  <c r="I334" s="1"/>
  <c r="J334" s="1"/>
  <c r="H336"/>
  <c r="I336" s="1"/>
  <c r="J336" s="1"/>
  <c r="H338"/>
  <c r="I338" s="1"/>
  <c r="J338" s="1"/>
  <c r="H337"/>
  <c r="I337" s="1"/>
  <c r="J337" s="1"/>
  <c r="H339"/>
  <c r="I339" s="1"/>
  <c r="J339" s="1"/>
  <c r="H340"/>
  <c r="I340" s="1"/>
  <c r="J340" s="1"/>
  <c r="H341"/>
  <c r="I341" s="1"/>
  <c r="J341" s="1"/>
  <c r="H342"/>
  <c r="I342" s="1"/>
  <c r="J342" s="1"/>
  <c r="H343"/>
  <c r="I343" s="1"/>
  <c r="J343" s="1"/>
  <c r="H344"/>
  <c r="I344" s="1"/>
  <c r="J344" s="1"/>
  <c r="H345"/>
  <c r="I345" s="1"/>
  <c r="J345" s="1"/>
  <c r="H346"/>
  <c r="I346" s="1"/>
  <c r="J346" s="1"/>
  <c r="H347"/>
  <c r="I347" s="1"/>
  <c r="J347" s="1"/>
  <c r="H348"/>
  <c r="I348" s="1"/>
  <c r="J348" s="1"/>
  <c r="H349"/>
  <c r="I349" s="1"/>
  <c r="J349" s="1"/>
  <c r="H350"/>
  <c r="I350" s="1"/>
  <c r="J350" s="1"/>
  <c r="H351"/>
  <c r="I351" s="1"/>
  <c r="J351" s="1"/>
  <c r="H353"/>
  <c r="I353" s="1"/>
  <c r="J353" s="1"/>
  <c r="H352"/>
  <c r="I352" s="1"/>
  <c r="J352" s="1"/>
  <c r="H354"/>
  <c r="I354" s="1"/>
  <c r="J354" s="1"/>
  <c r="I355"/>
  <c r="J355" s="1"/>
  <c r="H356"/>
  <c r="I356" s="1"/>
  <c r="J356" s="1"/>
  <c r="H357"/>
  <c r="I357" s="1"/>
  <c r="J357" s="1"/>
  <c r="H358"/>
  <c r="I358" s="1"/>
  <c r="J358" s="1"/>
  <c r="H359"/>
  <c r="I359" s="1"/>
  <c r="J359" s="1"/>
  <c r="H360"/>
  <c r="I360" s="1"/>
  <c r="J360" s="1"/>
  <c r="H361"/>
  <c r="I361" s="1"/>
  <c r="J361" s="1"/>
  <c r="H362"/>
  <c r="I362" s="1"/>
  <c r="J362" s="1"/>
  <c r="H365"/>
  <c r="I365" s="1"/>
  <c r="J365" s="1"/>
  <c r="H364"/>
  <c r="I364" s="1"/>
  <c r="J364" s="1"/>
  <c r="H363"/>
  <c r="I363" s="1"/>
  <c r="J363" s="1"/>
  <c r="H366"/>
  <c r="I366" s="1"/>
  <c r="J366" s="1"/>
  <c r="H367"/>
  <c r="I367" s="1"/>
  <c r="J367" s="1"/>
  <c r="H368"/>
  <c r="I368" s="1"/>
  <c r="J368" s="1"/>
  <c r="H371"/>
  <c r="I371" s="1"/>
  <c r="J371" s="1"/>
  <c r="H369"/>
  <c r="I369" s="1"/>
  <c r="J369" s="1"/>
  <c r="H370"/>
  <c r="I370" s="1"/>
  <c r="J370" s="1"/>
  <c r="H372"/>
  <c r="I372" s="1"/>
  <c r="J372" s="1"/>
  <c r="H373"/>
  <c r="I373" s="1"/>
  <c r="J373" s="1"/>
  <c r="H374"/>
  <c r="I374" s="1"/>
  <c r="J374" s="1"/>
  <c r="H375"/>
  <c r="I375" s="1"/>
  <c r="J375" s="1"/>
  <c r="H376"/>
  <c r="I376" s="1"/>
  <c r="J376" s="1"/>
  <c r="H377"/>
  <c r="I377" s="1"/>
  <c r="J377" s="1"/>
  <c r="H378"/>
  <c r="I378" s="1"/>
  <c r="J378" s="1"/>
  <c r="H379"/>
  <c r="I379" s="1"/>
  <c r="J379" s="1"/>
  <c r="H380"/>
  <c r="I380" s="1"/>
  <c r="J380" s="1"/>
  <c r="H381"/>
  <c r="I381" s="1"/>
  <c r="J381" s="1"/>
  <c r="H382"/>
  <c r="I382" s="1"/>
  <c r="J382" s="1"/>
  <c r="H383"/>
  <c r="I383" s="1"/>
  <c r="J383" s="1"/>
  <c r="H384"/>
  <c r="I384" s="1"/>
  <c r="J384" s="1"/>
  <c r="H385"/>
  <c r="I385" s="1"/>
  <c r="J385" s="1"/>
  <c r="H386"/>
  <c r="I386" s="1"/>
  <c r="J386" s="1"/>
  <c r="H387"/>
  <c r="I387" s="1"/>
  <c r="J387" s="1"/>
  <c r="H388"/>
  <c r="I388" s="1"/>
  <c r="J388" s="1"/>
  <c r="H389"/>
  <c r="I389" s="1"/>
  <c r="J389" s="1"/>
  <c r="H390"/>
  <c r="I390" s="1"/>
  <c r="J390" s="1"/>
  <c r="H391"/>
  <c r="I391" s="1"/>
  <c r="J391" s="1"/>
  <c r="H392"/>
  <c r="I392" s="1"/>
  <c r="J392" s="1"/>
  <c r="H393"/>
  <c r="I393" s="1"/>
  <c r="J393" s="1"/>
  <c r="H394"/>
  <c r="I394" s="1"/>
  <c r="J394" s="1"/>
  <c r="H395"/>
  <c r="I395" s="1"/>
  <c r="J395" s="1"/>
  <c r="H396"/>
  <c r="I396" s="1"/>
  <c r="J396" s="1"/>
  <c r="H397"/>
  <c r="I397" s="1"/>
  <c r="J397" s="1"/>
  <c r="H399"/>
  <c r="I399" s="1"/>
  <c r="J399" s="1"/>
  <c r="H398"/>
  <c r="I398" s="1"/>
  <c r="J398" s="1"/>
  <c r="H400"/>
  <c r="I400" s="1"/>
  <c r="J400" s="1"/>
  <c r="H404"/>
  <c r="I404" s="1"/>
  <c r="J404" s="1"/>
  <c r="H403"/>
  <c r="I403" s="1"/>
  <c r="J403" s="1"/>
  <c r="H401"/>
  <c r="I401" s="1"/>
  <c r="J401" s="1"/>
  <c r="H402"/>
  <c r="I402" s="1"/>
  <c r="J402" s="1"/>
  <c r="H406"/>
  <c r="I406" s="1"/>
  <c r="J406" s="1"/>
  <c r="H405"/>
  <c r="I405" s="1"/>
  <c r="J405" s="1"/>
  <c r="H407"/>
  <c r="I407" s="1"/>
  <c r="J407" s="1"/>
  <c r="H409"/>
  <c r="I409" s="1"/>
  <c r="J409" s="1"/>
  <c r="H408"/>
  <c r="I408" s="1"/>
  <c r="J408" s="1"/>
  <c r="H410"/>
  <c r="I410" s="1"/>
  <c r="J410" s="1"/>
  <c r="H411"/>
  <c r="I411" s="1"/>
  <c r="J411" s="1"/>
  <c r="H413"/>
  <c r="I413" s="1"/>
  <c r="J413" s="1"/>
  <c r="H412"/>
  <c r="I412" s="1"/>
  <c r="J412" s="1"/>
  <c r="I414"/>
  <c r="J414" s="1"/>
  <c r="H415"/>
  <c r="I415" s="1"/>
  <c r="J415" s="1"/>
  <c r="H416"/>
  <c r="I416" s="1"/>
  <c r="J416" s="1"/>
  <c r="H418"/>
  <c r="I418" s="1"/>
  <c r="J418" s="1"/>
  <c r="H417"/>
  <c r="I417" s="1"/>
  <c r="J417" s="1"/>
  <c r="K21" i="2" l="1"/>
  <c r="L21" s="1"/>
  <c r="K22"/>
  <c r="L22" s="1"/>
  <c r="J203" i="1"/>
  <c r="K24" i="2"/>
  <c r="L24" s="1"/>
  <c r="K35"/>
  <c r="L35" s="1"/>
  <c r="K37"/>
  <c r="L37" s="1"/>
  <c r="J305" i="1"/>
  <c r="I311"/>
  <c r="J311" s="1"/>
  <c r="J312"/>
  <c r="J310"/>
  <c r="J333"/>
  <c r="H419"/>
  <c r="I419" s="1"/>
  <c r="J419" s="1"/>
  <c r="H420" l="1"/>
  <c r="I420" s="1"/>
  <c r="J420" s="1"/>
  <c r="H421"/>
  <c r="I421" s="1"/>
  <c r="J421" s="1"/>
  <c r="H422"/>
  <c r="I422" s="1"/>
  <c r="J422" s="1"/>
  <c r="I424"/>
  <c r="J424" s="1"/>
  <c r="H423"/>
  <c r="I423" s="1"/>
  <c r="J423" s="1"/>
  <c r="H428"/>
  <c r="I428" s="1"/>
  <c r="J428" s="1"/>
  <c r="H427"/>
  <c r="I427" s="1"/>
  <c r="J427" s="1"/>
  <c r="I426"/>
  <c r="J426" s="1"/>
  <c r="H425"/>
  <c r="I425" s="1"/>
  <c r="J425" s="1"/>
  <c r="H429"/>
  <c r="I429" s="1"/>
  <c r="J429" s="1"/>
  <c r="H430"/>
  <c r="I430" s="1"/>
  <c r="J430" s="1"/>
  <c r="I431"/>
  <c r="J431" s="1"/>
  <c r="H433"/>
  <c r="I433" s="1"/>
  <c r="J433" s="1"/>
  <c r="H432"/>
  <c r="I432" s="1"/>
  <c r="J432" s="1"/>
  <c r="H439"/>
  <c r="I439" s="1"/>
  <c r="J439" s="1"/>
  <c r="H438"/>
  <c r="I438" s="1"/>
  <c r="J438" s="1"/>
  <c r="H437"/>
  <c r="I437" s="1"/>
  <c r="J437" s="1"/>
  <c r="H436"/>
  <c r="I436" s="1"/>
  <c r="J436" s="1"/>
  <c r="H435"/>
  <c r="I435" s="1"/>
  <c r="J435" s="1"/>
  <c r="H434"/>
  <c r="I434" s="1"/>
  <c r="J434" s="1"/>
  <c r="H466"/>
  <c r="I466" s="1"/>
  <c r="J466" s="1"/>
  <c r="H465"/>
  <c r="I465" s="1"/>
  <c r="J465" s="1"/>
  <c r="H464"/>
  <c r="I464" s="1"/>
  <c r="J464" s="1"/>
  <c r="H463"/>
  <c r="I463" s="1"/>
  <c r="J463" s="1"/>
  <c r="H462"/>
  <c r="I462" s="1"/>
  <c r="J462" s="1"/>
  <c r="H461"/>
  <c r="I461" s="1"/>
  <c r="J461" s="1"/>
  <c r="H460"/>
  <c r="I460" s="1"/>
  <c r="J460" s="1"/>
  <c r="H459"/>
  <c r="I459" s="1"/>
  <c r="J459" s="1"/>
  <c r="H458"/>
  <c r="I458" s="1"/>
  <c r="J458" s="1"/>
  <c r="H457"/>
  <c r="I457" s="1"/>
  <c r="J457" s="1"/>
  <c r="H456"/>
  <c r="I456" s="1"/>
  <c r="J456" s="1"/>
  <c r="H455"/>
  <c r="I455" s="1"/>
  <c r="J455" s="1"/>
  <c r="H454"/>
  <c r="I454" s="1"/>
  <c r="J454" s="1"/>
  <c r="H453"/>
  <c r="I453" s="1"/>
  <c r="J453" s="1"/>
  <c r="H452"/>
  <c r="I452" s="1"/>
  <c r="J452" s="1"/>
  <c r="H451"/>
  <c r="I451" s="1"/>
  <c r="J451" s="1"/>
  <c r="H450"/>
  <c r="I450" s="1"/>
  <c r="J450" s="1"/>
  <c r="H449"/>
  <c r="I449" s="1"/>
  <c r="J449" s="1"/>
  <c r="H448"/>
  <c r="I448" s="1"/>
  <c r="J448" s="1"/>
  <c r="H447"/>
  <c r="I447" s="1"/>
  <c r="J447" s="1"/>
  <c r="H446"/>
  <c r="I446" s="1"/>
  <c r="J446" s="1"/>
  <c r="H445"/>
  <c r="I445" s="1"/>
  <c r="J445" s="1"/>
  <c r="H444"/>
  <c r="I444" s="1"/>
  <c r="J444" s="1"/>
  <c r="H443"/>
  <c r="I443" s="1"/>
  <c r="J443" s="1"/>
  <c r="H442"/>
  <c r="I442" s="1"/>
  <c r="J442" s="1"/>
  <c r="H441"/>
  <c r="I441" s="1"/>
  <c r="J441" s="1"/>
  <c r="H440"/>
  <c r="I440" s="1"/>
  <c r="J440" s="1"/>
  <c r="H467"/>
  <c r="I467" s="1"/>
  <c r="J467" s="1"/>
  <c r="H471"/>
  <c r="I471" s="1"/>
  <c r="J471" s="1"/>
  <c r="H472"/>
  <c r="I472" s="1"/>
  <c r="J472" s="1"/>
  <c r="H468"/>
  <c r="I468" s="1"/>
  <c r="J468" s="1"/>
  <c r="H469"/>
  <c r="I469" s="1"/>
  <c r="J469" s="1"/>
  <c r="H470"/>
  <c r="I470" s="1"/>
  <c r="J470" s="1"/>
  <c r="H473"/>
  <c r="I473" s="1"/>
  <c r="J473" s="1"/>
  <c r="H474"/>
  <c r="I474" s="1"/>
  <c r="J474" s="1"/>
  <c r="H475"/>
  <c r="I475" s="1"/>
  <c r="J475" s="1"/>
  <c r="H476"/>
  <c r="I476" s="1"/>
  <c r="J476" s="1"/>
  <c r="H477"/>
  <c r="I477" s="1"/>
  <c r="J477" s="1"/>
  <c r="H478"/>
  <c r="I478" s="1"/>
  <c r="J478" s="1"/>
  <c r="H479"/>
  <c r="I479" s="1"/>
  <c r="J479" s="1"/>
  <c r="H480"/>
  <c r="I480" s="1"/>
  <c r="J480" s="1"/>
  <c r="H481"/>
  <c r="I481" s="1"/>
  <c r="J481" s="1"/>
  <c r="H483"/>
  <c r="I483" s="1"/>
  <c r="J483" s="1"/>
  <c r="H482"/>
  <c r="I482" s="1"/>
  <c r="J482" s="1"/>
  <c r="H484"/>
  <c r="I484" s="1"/>
  <c r="J484" s="1"/>
  <c r="H486"/>
  <c r="I486" s="1"/>
  <c r="J486" s="1"/>
  <c r="H485"/>
  <c r="I485" s="1"/>
  <c r="J485" s="1"/>
  <c r="H487"/>
  <c r="I487" s="1"/>
  <c r="J487" s="1"/>
  <c r="H488"/>
  <c r="I488" s="1"/>
  <c r="J488" s="1"/>
  <c r="H491"/>
  <c r="I491" s="1"/>
  <c r="J491" s="1"/>
  <c r="H492"/>
  <c r="I492" s="1"/>
  <c r="J492" s="1"/>
  <c r="H489"/>
  <c r="I489" s="1"/>
  <c r="J489" s="1"/>
  <c r="H490"/>
  <c r="I490" s="1"/>
  <c r="J490" s="1"/>
  <c r="H493"/>
  <c r="I493" s="1"/>
  <c r="J493" s="1"/>
  <c r="H500"/>
  <c r="I500" s="1"/>
  <c r="J500" s="1"/>
  <c r="H494"/>
  <c r="I494" s="1"/>
  <c r="J494" s="1"/>
  <c r="H495"/>
  <c r="I495" s="1"/>
  <c r="J495" s="1"/>
  <c r="H496"/>
  <c r="I496" s="1"/>
  <c r="J496" s="1"/>
  <c r="H498"/>
  <c r="I498" s="1"/>
  <c r="J498" s="1"/>
  <c r="H497"/>
  <c r="I497" s="1"/>
  <c r="J497" s="1"/>
  <c r="H499"/>
  <c r="I499" s="1"/>
  <c r="J499" s="1"/>
  <c r="H502"/>
  <c r="I502" s="1"/>
  <c r="J502" s="1"/>
  <c r="H501"/>
  <c r="I501" s="1"/>
  <c r="J501" s="1"/>
  <c r="H503"/>
  <c r="I503" s="1"/>
  <c r="J503" s="1"/>
  <c r="H504"/>
  <c r="I504" s="1"/>
  <c r="J504" s="1"/>
  <c r="H505"/>
  <c r="I505" s="1"/>
  <c r="J505" s="1"/>
  <c r="H506"/>
  <c r="I506" s="1"/>
  <c r="J506" s="1"/>
  <c r="H507"/>
  <c r="I507" s="1"/>
  <c r="J507" s="1"/>
  <c r="H508"/>
  <c r="I508" s="1"/>
  <c r="J508" s="1"/>
  <c r="H512"/>
  <c r="I512" s="1"/>
  <c r="J512" s="1"/>
  <c r="H509"/>
  <c r="I509" s="1"/>
  <c r="J509" s="1"/>
  <c r="H510"/>
  <c r="I510" s="1"/>
  <c r="J510" s="1"/>
  <c r="H511"/>
  <c r="I511" s="1"/>
  <c r="J511" s="1"/>
  <c r="H513"/>
  <c r="I513" s="1"/>
  <c r="J513" s="1"/>
  <c r="H514"/>
  <c r="I514" s="1"/>
  <c r="J514" s="1"/>
  <c r="H515"/>
  <c r="I515" s="1"/>
  <c r="J515" s="1"/>
  <c r="H516"/>
  <c r="I516" s="1"/>
  <c r="J516" s="1"/>
  <c r="H517"/>
  <c r="I517" s="1"/>
  <c r="J517" s="1"/>
  <c r="H518"/>
  <c r="I518" s="1"/>
  <c r="J518" s="1"/>
  <c r="H519"/>
  <c r="I519" s="1"/>
  <c r="J519" s="1"/>
  <c r="H525" l="1"/>
  <c r="I525" s="1"/>
  <c r="J525" s="1"/>
  <c r="H523"/>
  <c r="I523" s="1"/>
  <c r="J523" s="1"/>
  <c r="H521"/>
  <c r="I521" s="1"/>
  <c r="J521" s="1"/>
  <c r="H520"/>
  <c r="I520" s="1"/>
  <c r="J520" s="1"/>
  <c r="H522"/>
  <c r="I522" s="1"/>
  <c r="J522" s="1"/>
  <c r="H524"/>
  <c r="I524" s="1"/>
  <c r="J524" s="1"/>
  <c r="H526"/>
  <c r="I526" s="1"/>
  <c r="J526" s="1"/>
  <c r="H529"/>
  <c r="I529" s="1"/>
  <c r="J529" s="1"/>
  <c r="H527"/>
  <c r="I527" s="1"/>
  <c r="J527" s="1"/>
  <c r="H528"/>
  <c r="I528" s="1"/>
  <c r="J528" s="1"/>
  <c r="H531"/>
  <c r="I531" s="1"/>
  <c r="J531" s="1"/>
  <c r="H530"/>
  <c r="I530" s="1"/>
  <c r="J530" s="1"/>
  <c r="H532"/>
  <c r="I532" s="1"/>
  <c r="J532" s="1"/>
  <c r="H533"/>
  <c r="I533" s="1"/>
  <c r="J533" s="1"/>
  <c r="H534"/>
  <c r="I534" s="1"/>
  <c r="J534" s="1"/>
  <c r="H536"/>
  <c r="I536" s="1"/>
  <c r="J536" s="1"/>
  <c r="H535"/>
  <c r="I535" s="1"/>
  <c r="J535" s="1"/>
  <c r="H537"/>
  <c r="I537" s="1"/>
  <c r="J537" s="1"/>
  <c r="H538"/>
  <c r="I538" s="1"/>
  <c r="J538" s="1"/>
  <c r="H539"/>
  <c r="I539" s="1"/>
  <c r="J539" s="1"/>
  <c r="H540"/>
  <c r="I540" s="1"/>
  <c r="J540" s="1"/>
  <c r="H541"/>
  <c r="I541" s="1"/>
  <c r="J541" s="1"/>
  <c r="H542"/>
  <c r="I542" s="1"/>
  <c r="J542" s="1"/>
  <c r="H543"/>
  <c r="I543" s="1"/>
  <c r="J543" s="1"/>
  <c r="H544"/>
  <c r="I544" s="1"/>
  <c r="J544" s="1"/>
  <c r="H545"/>
  <c r="I545" s="1"/>
  <c r="J545" s="1"/>
  <c r="H546"/>
  <c r="I546" s="1"/>
  <c r="J546" s="1"/>
  <c r="H547"/>
  <c r="I547" s="1"/>
  <c r="J547" s="1"/>
  <c r="H549"/>
  <c r="I549" s="1"/>
  <c r="J549" s="1"/>
  <c r="H548"/>
  <c r="I548" s="1"/>
  <c r="J548" s="1"/>
  <c r="H550"/>
  <c r="I550" s="1"/>
  <c r="J550" s="1"/>
  <c r="H551"/>
  <c r="I551" s="1"/>
  <c r="J551" s="1"/>
  <c r="H552"/>
  <c r="I552" s="1"/>
  <c r="J552" s="1"/>
  <c r="H553"/>
  <c r="I553" s="1"/>
  <c r="J553" s="1"/>
  <c r="H554"/>
  <c r="I554" s="1"/>
  <c r="J554" s="1"/>
  <c r="H570"/>
  <c r="I570" s="1"/>
  <c r="J570" s="1"/>
  <c r="H563"/>
  <c r="I563" s="1"/>
  <c r="J563" s="1"/>
  <c r="H561"/>
  <c r="I561" s="1"/>
  <c r="J561" s="1"/>
  <c r="H562"/>
  <c r="I562" s="1"/>
  <c r="J562" s="1"/>
  <c r="H560"/>
  <c r="I560" s="1"/>
  <c r="J560" s="1"/>
  <c r="H555"/>
  <c r="I555" s="1"/>
  <c r="J555" s="1"/>
  <c r="H556"/>
  <c r="I556" s="1"/>
  <c r="J556" s="1"/>
  <c r="H557"/>
  <c r="I557" s="1"/>
  <c r="J557" s="1"/>
  <c r="H558"/>
  <c r="I558" s="1"/>
  <c r="J558" s="1"/>
  <c r="H559"/>
  <c r="I559" s="1"/>
  <c r="J559" s="1"/>
  <c r="H564"/>
  <c r="I564" s="1"/>
  <c r="J564" s="1"/>
  <c r="H565"/>
  <c r="I565" s="1"/>
  <c r="J565" s="1"/>
  <c r="H566"/>
  <c r="I566" s="1"/>
  <c r="J566" s="1"/>
  <c r="H567"/>
  <c r="I567" s="1"/>
  <c r="J567" s="1"/>
  <c r="H568"/>
  <c r="I568" s="1"/>
  <c r="J568" s="1"/>
  <c r="H569"/>
  <c r="I569" s="1"/>
  <c r="J569" s="1"/>
  <c r="H571"/>
  <c r="I571" s="1"/>
  <c r="J571" s="1"/>
  <c r="H572"/>
  <c r="I572" s="1"/>
  <c r="J572" s="1"/>
  <c r="H573"/>
  <c r="I573" s="1"/>
  <c r="J573" s="1"/>
  <c r="H574"/>
  <c r="I574" s="1"/>
  <c r="J574" s="1"/>
  <c r="H575"/>
  <c r="I575" s="1"/>
  <c r="J575" s="1"/>
  <c r="H576"/>
  <c r="I576" s="1"/>
  <c r="J576" s="1"/>
  <c r="H577"/>
  <c r="I577" s="1"/>
  <c r="J577" s="1"/>
  <c r="H578"/>
  <c r="I578" s="1"/>
  <c r="J578" s="1"/>
  <c r="H579"/>
  <c r="I579" s="1"/>
  <c r="J579" s="1"/>
  <c r="H580"/>
  <c r="I580" s="1"/>
  <c r="J580" s="1"/>
  <c r="I581"/>
  <c r="J581" s="1"/>
  <c r="H582"/>
  <c r="I582" s="1"/>
  <c r="J582" s="1"/>
  <c r="H583"/>
  <c r="I583" s="1"/>
  <c r="J583" s="1"/>
  <c r="H584"/>
  <c r="I584" s="1"/>
  <c r="J584" s="1"/>
  <c r="H585"/>
  <c r="I585" s="1"/>
  <c r="J585" s="1"/>
  <c r="H586"/>
  <c r="I586" s="1"/>
  <c r="J586" s="1"/>
  <c r="H587"/>
  <c r="I587" s="1"/>
  <c r="J587" s="1"/>
  <c r="H588"/>
  <c r="I588" s="1"/>
  <c r="J588" s="1"/>
  <c r="H589"/>
  <c r="I589" s="1"/>
  <c r="J589" s="1"/>
  <c r="H590"/>
  <c r="I590" s="1"/>
  <c r="J590" s="1"/>
  <c r="H591"/>
  <c r="I591" s="1"/>
  <c r="J591" s="1"/>
  <c r="H592"/>
  <c r="I592" s="1"/>
  <c r="J592" s="1"/>
  <c r="H593"/>
  <c r="I593" s="1"/>
  <c r="J593" s="1"/>
  <c r="H595"/>
  <c r="I595" s="1"/>
  <c r="J595" s="1"/>
  <c r="H594"/>
  <c r="I594" s="1"/>
  <c r="J594" s="1"/>
  <c r="H596"/>
  <c r="I596" s="1"/>
  <c r="J596" s="1"/>
  <c r="H597"/>
  <c r="I597" s="1"/>
  <c r="J597" s="1"/>
  <c r="H598"/>
  <c r="I598" s="1"/>
  <c r="J598" s="1"/>
  <c r="H599"/>
  <c r="I599" s="1"/>
  <c r="J599" s="1"/>
  <c r="H600"/>
  <c r="I600" s="1"/>
  <c r="J600" s="1"/>
  <c r="H602"/>
  <c r="I602" s="1"/>
  <c r="J602" s="1"/>
  <c r="H601"/>
  <c r="I601" s="1"/>
  <c r="J601" s="1"/>
  <c r="H603"/>
  <c r="I603" s="1"/>
  <c r="J603" s="1"/>
  <c r="H604"/>
  <c r="I604" s="1"/>
  <c r="J604" s="1"/>
  <c r="H605"/>
  <c r="I605" s="1"/>
  <c r="J605" s="1"/>
  <c r="H606"/>
  <c r="I606" s="1"/>
  <c r="J606" s="1"/>
  <c r="H607"/>
  <c r="I607" s="1"/>
  <c r="J607" s="1"/>
  <c r="H608"/>
  <c r="I608" s="1"/>
  <c r="J608" s="1"/>
  <c r="H609"/>
  <c r="I609" s="1"/>
  <c r="J609" s="1"/>
  <c r="H610"/>
  <c r="I610" s="1"/>
  <c r="J610" s="1"/>
  <c r="H611"/>
  <c r="I611" s="1"/>
  <c r="J611" s="1"/>
  <c r="H612"/>
  <c r="I612" s="1"/>
  <c r="J612" s="1"/>
  <c r="H613"/>
  <c r="I613" s="1"/>
  <c r="J613" s="1"/>
  <c r="H614"/>
  <c r="I614" s="1"/>
  <c r="J614" s="1"/>
  <c r="H615"/>
  <c r="I615" s="1"/>
  <c r="J615" s="1"/>
  <c r="I616"/>
  <c r="J616" s="1"/>
  <c r="H617"/>
  <c r="I617" s="1"/>
  <c r="J617" s="1"/>
  <c r="H618"/>
  <c r="I618" s="1"/>
  <c r="J618" s="1"/>
  <c r="H619"/>
  <c r="I619" s="1"/>
  <c r="J619" s="1"/>
  <c r="H620"/>
  <c r="I620" s="1"/>
  <c r="J620" s="1"/>
  <c r="H621"/>
  <c r="I621" s="1"/>
  <c r="J621" s="1"/>
  <c r="H624"/>
  <c r="I624" s="1"/>
  <c r="J624" s="1"/>
  <c r="H623"/>
  <c r="I623" s="1"/>
  <c r="J623" s="1"/>
  <c r="H622"/>
  <c r="I622" s="1"/>
  <c r="J622" s="1"/>
  <c r="H625"/>
  <c r="I625" s="1"/>
  <c r="J625" s="1"/>
  <c r="H626"/>
  <c r="I626" s="1"/>
  <c r="J626" s="1"/>
  <c r="H627"/>
  <c r="I627" s="1"/>
  <c r="J627" s="1"/>
  <c r="H628"/>
  <c r="I628" s="1"/>
  <c r="J628" s="1"/>
  <c r="H629"/>
  <c r="I629" s="1"/>
  <c r="J629" s="1"/>
  <c r="H630"/>
  <c r="I630" s="1"/>
  <c r="J630" s="1"/>
  <c r="H631"/>
  <c r="I631" s="1"/>
  <c r="J631" s="1"/>
  <c r="H632"/>
  <c r="I632" s="1"/>
  <c r="J632" s="1"/>
  <c r="H633"/>
  <c r="I633" s="1"/>
  <c r="J633" s="1"/>
  <c r="H634"/>
  <c r="I634" s="1"/>
  <c r="J634" s="1"/>
  <c r="H635"/>
  <c r="I635" s="1"/>
  <c r="J635" s="1"/>
  <c r="H636"/>
  <c r="I636" s="1"/>
  <c r="J636" s="1"/>
  <c r="H637"/>
  <c r="I637" s="1"/>
  <c r="J637" s="1"/>
  <c r="H638"/>
  <c r="I638" s="1"/>
  <c r="J638" s="1"/>
  <c r="H639"/>
  <c r="I639" s="1"/>
  <c r="J639" s="1"/>
  <c r="H640"/>
  <c r="I640" s="1"/>
  <c r="J640" s="1"/>
  <c r="H641"/>
  <c r="I641" s="1"/>
  <c r="J641" s="1"/>
  <c r="H642"/>
  <c r="I642" s="1"/>
  <c r="J642" s="1"/>
  <c r="H643"/>
  <c r="I643" s="1"/>
  <c r="J643" s="1"/>
  <c r="H644"/>
  <c r="I644" s="1"/>
  <c r="J644" s="1"/>
  <c r="H645"/>
  <c r="I645" s="1"/>
  <c r="J645" s="1"/>
  <c r="H646"/>
  <c r="I646" s="1"/>
  <c r="J646" s="1"/>
  <c r="H647"/>
  <c r="I647" s="1"/>
  <c r="J647" s="1"/>
  <c r="H649"/>
  <c r="I649" s="1"/>
  <c r="J649" s="1"/>
  <c r="H648"/>
  <c r="I648" s="1"/>
  <c r="J648" s="1"/>
  <c r="H652"/>
  <c r="I652" s="1"/>
  <c r="J652" s="1"/>
  <c r="H651"/>
  <c r="I651" s="1"/>
  <c r="J651" s="1"/>
  <c r="H650"/>
  <c r="I650" s="1"/>
  <c r="J650" s="1"/>
  <c r="H654"/>
  <c r="I654" s="1"/>
  <c r="J654" s="1"/>
  <c r="H653"/>
  <c r="I653" s="1"/>
  <c r="J653" s="1"/>
  <c r="H655"/>
  <c r="I655" s="1"/>
  <c r="J655" s="1"/>
  <c r="H656"/>
  <c r="I656" s="1"/>
  <c r="J656" s="1"/>
  <c r="H657"/>
  <c r="I657" s="1"/>
  <c r="J657" s="1"/>
  <c r="H658"/>
  <c r="I658" s="1"/>
  <c r="J658" s="1"/>
  <c r="H659"/>
  <c r="I659" s="1"/>
  <c r="J659" s="1"/>
  <c r="H660"/>
  <c r="I660" s="1"/>
  <c r="J660" s="1"/>
  <c r="H661"/>
  <c r="I661" s="1"/>
  <c r="J661" s="1"/>
  <c r="H662"/>
  <c r="I662" s="1"/>
  <c r="J662" s="1"/>
  <c r="H663"/>
  <c r="I663" s="1"/>
  <c r="J663" s="1"/>
  <c r="H664"/>
  <c r="I664" s="1"/>
  <c r="J664" s="1"/>
  <c r="H665"/>
  <c r="I665" s="1"/>
  <c r="J665" s="1"/>
  <c r="H666"/>
  <c r="I666" s="1"/>
  <c r="J666" s="1"/>
  <c r="H667"/>
  <c r="I667" s="1"/>
  <c r="J667" s="1"/>
  <c r="H668"/>
  <c r="I668" s="1"/>
  <c r="J668" s="1"/>
  <c r="H669"/>
  <c r="I669" s="1"/>
  <c r="J669" s="1"/>
  <c r="H670"/>
  <c r="I670" s="1"/>
  <c r="J670" s="1"/>
  <c r="H671"/>
  <c r="I671" s="1"/>
  <c r="J671" s="1"/>
  <c r="H672"/>
  <c r="I672" s="1"/>
  <c r="J672" s="1"/>
  <c r="H673"/>
  <c r="I673" s="1"/>
  <c r="J673" s="1"/>
  <c r="H674"/>
  <c r="I674" s="1"/>
  <c r="J674" s="1"/>
  <c r="H675"/>
  <c r="I675" s="1"/>
  <c r="J675" s="1"/>
  <c r="H676"/>
  <c r="I676" s="1"/>
  <c r="J676" s="1"/>
  <c r="H677"/>
  <c r="I677" s="1"/>
  <c r="J677" s="1"/>
  <c r="H678"/>
  <c r="I678" s="1"/>
  <c r="J678" s="1"/>
  <c r="H679"/>
  <c r="I679" s="1"/>
  <c r="J679" s="1"/>
  <c r="H680"/>
  <c r="I680" s="1"/>
  <c r="J680" s="1"/>
  <c r="H681"/>
  <c r="I681" s="1"/>
  <c r="J681" s="1"/>
  <c r="H682"/>
  <c r="I682" s="1"/>
  <c r="J682" s="1"/>
  <c r="H683"/>
  <c r="I683" s="1"/>
  <c r="J683" s="1"/>
  <c r="H684"/>
  <c r="I684" s="1"/>
  <c r="J684" s="1"/>
  <c r="H685"/>
  <c r="I685" s="1"/>
  <c r="J685" s="1"/>
  <c r="H686"/>
  <c r="I686" s="1"/>
  <c r="J686" s="1"/>
  <c r="H687"/>
  <c r="I687" s="1"/>
  <c r="J687" s="1"/>
  <c r="H688"/>
  <c r="I688" s="1"/>
  <c r="J688" s="1"/>
  <c r="H689"/>
  <c r="I689" s="1"/>
  <c r="J689" s="1"/>
  <c r="H690"/>
  <c r="I690" s="1"/>
  <c r="J690" s="1"/>
  <c r="H691"/>
  <c r="I691" s="1"/>
  <c r="J691" s="1"/>
  <c r="H692"/>
  <c r="I692" s="1"/>
  <c r="J692" s="1"/>
  <c r="H693"/>
  <c r="I693" s="1"/>
  <c r="J693" s="1"/>
  <c r="H694"/>
  <c r="I694" s="1"/>
  <c r="J694" s="1"/>
  <c r="H695"/>
  <c r="I695" s="1"/>
  <c r="J695" s="1"/>
  <c r="H696"/>
  <c r="I696" s="1"/>
  <c r="J696" s="1"/>
  <c r="H697"/>
  <c r="I697" s="1"/>
  <c r="J697" s="1"/>
  <c r="H698"/>
  <c r="I698" s="1"/>
  <c r="J698" s="1"/>
  <c r="H699"/>
  <c r="I699" s="1"/>
  <c r="J699" s="1"/>
  <c r="H701"/>
  <c r="I701" s="1"/>
  <c r="J701" s="1"/>
  <c r="H700"/>
  <c r="I700" s="1"/>
  <c r="J700" s="1"/>
  <c r="H702" l="1"/>
  <c r="I702" s="1"/>
  <c r="J702" s="1"/>
  <c r="H703"/>
  <c r="I703" s="1"/>
  <c r="J703" s="1"/>
  <c r="H704"/>
  <c r="I704" s="1"/>
  <c r="J704" s="1"/>
  <c r="H705" l="1"/>
  <c r="I705" s="1"/>
  <c r="J705" s="1"/>
  <c r="H706"/>
  <c r="I706" s="1"/>
  <c r="J706" s="1"/>
  <c r="H707"/>
  <c r="I707" s="1"/>
  <c r="J707" s="1"/>
  <c r="H708" l="1"/>
  <c r="I708" s="1"/>
  <c r="J708" s="1"/>
  <c r="H709"/>
  <c r="I709" s="1"/>
  <c r="J709" s="1"/>
  <c r="H710"/>
  <c r="I710" s="1"/>
  <c r="J710" s="1"/>
  <c r="H711"/>
  <c r="I711" s="1"/>
  <c r="J711" s="1"/>
  <c r="H712"/>
  <c r="I712" s="1"/>
  <c r="J712" s="1"/>
  <c r="H713"/>
  <c r="I713" s="1"/>
  <c r="J713" s="1"/>
  <c r="H714"/>
  <c r="I714" s="1"/>
  <c r="J714" s="1"/>
  <c r="H715"/>
  <c r="I715" s="1"/>
  <c r="J715" s="1"/>
  <c r="H716"/>
  <c r="I716" s="1"/>
  <c r="J716" s="1"/>
  <c r="H717"/>
  <c r="I717" s="1"/>
  <c r="J717" s="1"/>
  <c r="H718"/>
  <c r="I718" s="1"/>
  <c r="J718" s="1"/>
  <c r="H719"/>
  <c r="I719" s="1"/>
  <c r="J719" s="1"/>
  <c r="H720"/>
  <c r="I720" s="1"/>
  <c r="J720" s="1"/>
  <c r="H721"/>
  <c r="I721" s="1"/>
  <c r="J721" s="1"/>
  <c r="H722"/>
  <c r="I722" s="1"/>
  <c r="J722" s="1"/>
  <c r="H724"/>
  <c r="I724" s="1"/>
  <c r="J724" s="1"/>
  <c r="J723"/>
  <c r="H723"/>
  <c r="H725"/>
  <c r="I725" s="1"/>
  <c r="J725" s="1"/>
  <c r="H726"/>
  <c r="I726" s="1"/>
  <c r="J726" s="1"/>
  <c r="H727"/>
  <c r="I727" s="1"/>
  <c r="J727" s="1"/>
  <c r="H728"/>
  <c r="I728" s="1"/>
  <c r="J728" s="1"/>
  <c r="H729"/>
  <c r="I729" s="1"/>
  <c r="J729" s="1"/>
  <c r="H730"/>
  <c r="I730" s="1"/>
  <c r="J730" s="1"/>
  <c r="I731"/>
  <c r="J731" s="1"/>
  <c r="H732"/>
  <c r="I732" s="1"/>
  <c r="J732" s="1"/>
  <c r="H733"/>
  <c r="I733" s="1"/>
  <c r="J733" s="1"/>
  <c r="H734"/>
  <c r="I734" s="1"/>
  <c r="J734" s="1"/>
  <c r="H735"/>
  <c r="I735" s="1"/>
  <c r="J735" s="1"/>
  <c r="H736"/>
  <c r="I736" s="1"/>
  <c r="J736" s="1"/>
  <c r="H737"/>
  <c r="I737" s="1"/>
  <c r="J737" s="1"/>
  <c r="H738"/>
  <c r="I738" s="1"/>
  <c r="J738" s="1"/>
  <c r="H739"/>
  <c r="I739" s="1"/>
  <c r="J739" s="1"/>
  <c r="H740"/>
  <c r="I740" s="1"/>
  <c r="J740" s="1"/>
  <c r="H741"/>
  <c r="I741" s="1"/>
  <c r="J741" s="1"/>
  <c r="H742"/>
  <c r="I742" s="1"/>
  <c r="J742" s="1"/>
  <c r="H743"/>
  <c r="I743" s="1"/>
  <c r="J743" s="1"/>
  <c r="H744"/>
  <c r="I744" s="1"/>
  <c r="J744" s="1"/>
  <c r="H745"/>
  <c r="I745" s="1"/>
  <c r="J745" s="1"/>
  <c r="H746"/>
  <c r="I746" s="1"/>
  <c r="J746" s="1"/>
  <c r="H747"/>
  <c r="I747" s="1"/>
  <c r="J747" s="1"/>
  <c r="H748"/>
  <c r="I748" s="1"/>
  <c r="J748" s="1"/>
  <c r="H749"/>
  <c r="I749" s="1"/>
  <c r="J749" s="1"/>
  <c r="H750"/>
  <c r="I750" s="1"/>
  <c r="J750" s="1"/>
  <c r="H751"/>
  <c r="I751" s="1"/>
  <c r="J751" s="1"/>
  <c r="H752"/>
  <c r="I752" s="1"/>
  <c r="J752" s="1"/>
  <c r="H753"/>
  <c r="I753" s="1"/>
  <c r="J753" s="1"/>
  <c r="H754"/>
  <c r="I754" s="1"/>
  <c r="J754" s="1"/>
  <c r="H755"/>
  <c r="I755" s="1"/>
  <c r="J755" s="1"/>
  <c r="H756"/>
  <c r="I756" s="1"/>
  <c r="J756" s="1"/>
  <c r="H757"/>
  <c r="I757" s="1"/>
  <c r="J757" s="1"/>
  <c r="H758"/>
  <c r="I758" s="1"/>
  <c r="J758" s="1"/>
  <c r="H759"/>
  <c r="I759" s="1"/>
  <c r="J759" s="1"/>
  <c r="H760"/>
  <c r="I760" s="1"/>
  <c r="J760" s="1"/>
  <c r="H761"/>
  <c r="I761" s="1"/>
  <c r="J761" s="1"/>
  <c r="H762"/>
  <c r="I762" s="1"/>
  <c r="J762" s="1"/>
  <c r="H763"/>
  <c r="I763" s="1"/>
  <c r="J763" s="1"/>
  <c r="H764"/>
  <c r="I764" s="1"/>
  <c r="J764" s="1"/>
  <c r="H765"/>
  <c r="I765" s="1"/>
  <c r="J765" s="1"/>
  <c r="H766"/>
  <c r="I766" s="1"/>
  <c r="J766" s="1"/>
  <c r="H767"/>
  <c r="I767" s="1"/>
  <c r="J767" s="1"/>
  <c r="H768"/>
  <c r="I768" s="1"/>
  <c r="J768" s="1"/>
  <c r="H769"/>
  <c r="I769" s="1"/>
  <c r="J769" s="1"/>
  <c r="H770"/>
  <c r="I770" s="1"/>
  <c r="J770" s="1"/>
  <c r="H771"/>
  <c r="I771" s="1"/>
  <c r="J771" s="1"/>
  <c r="H773"/>
  <c r="I773" s="1"/>
  <c r="J773" s="1"/>
  <c r="H772"/>
  <c r="I772" s="1"/>
  <c r="J772" s="1"/>
  <c r="H774"/>
  <c r="I774" s="1"/>
  <c r="J774" s="1"/>
  <c r="H775"/>
  <c r="I775" s="1"/>
  <c r="J775" s="1"/>
  <c r="H776"/>
  <c r="I776" s="1"/>
  <c r="J776" s="1"/>
  <c r="H777"/>
  <c r="I777" s="1"/>
  <c r="J777" s="1"/>
  <c r="H778"/>
  <c r="I778" s="1"/>
  <c r="J778" s="1"/>
  <c r="H779"/>
  <c r="I779" s="1"/>
  <c r="J779" s="1"/>
  <c r="H780"/>
  <c r="I780" s="1"/>
  <c r="J780" s="1"/>
  <c r="H781"/>
  <c r="I781" s="1"/>
  <c r="J781" s="1"/>
  <c r="H782"/>
  <c r="I782" s="1"/>
  <c r="J782" s="1"/>
  <c r="H783"/>
  <c r="I783" s="1"/>
  <c r="J783" s="1"/>
  <c r="H784"/>
  <c r="I784" s="1"/>
  <c r="J784" s="1"/>
  <c r="H786"/>
  <c r="I786" s="1"/>
  <c r="J786" s="1"/>
  <c r="H785"/>
  <c r="I785" s="1"/>
  <c r="J785" s="1"/>
  <c r="H787"/>
  <c r="I787" s="1"/>
  <c r="J787" s="1"/>
  <c r="H788"/>
  <c r="I788" s="1"/>
  <c r="J788" s="1"/>
  <c r="H789"/>
  <c r="I789" s="1"/>
  <c r="J789" s="1"/>
  <c r="H790"/>
  <c r="I790" s="1"/>
  <c r="J790" s="1"/>
  <c r="I791"/>
  <c r="J791" s="1"/>
  <c r="H792"/>
  <c r="I792" s="1"/>
  <c r="J792" s="1"/>
  <c r="H793"/>
  <c r="I793" s="1"/>
  <c r="J793" s="1"/>
  <c r="H794"/>
  <c r="I794" s="1"/>
  <c r="J794" s="1"/>
  <c r="H795"/>
  <c r="I795" s="1"/>
  <c r="J795" s="1"/>
  <c r="H796"/>
  <c r="I796" s="1"/>
  <c r="J796" s="1"/>
  <c r="H797"/>
  <c r="I797" s="1"/>
  <c r="J797" s="1"/>
  <c r="H798"/>
  <c r="I798" s="1"/>
  <c r="J798" s="1"/>
  <c r="H799"/>
  <c r="I799" s="1"/>
  <c r="J799" s="1"/>
  <c r="H800"/>
  <c r="I800" s="1"/>
  <c r="J800" s="1"/>
  <c r="H801"/>
  <c r="I801" s="1"/>
  <c r="J801" s="1"/>
  <c r="H802"/>
  <c r="I802" s="1"/>
  <c r="J802" s="1"/>
  <c r="H803"/>
  <c r="I803" s="1"/>
  <c r="J803" s="1"/>
  <c r="H804"/>
  <c r="I804" s="1"/>
  <c r="J804" s="1"/>
  <c r="H805"/>
  <c r="I805" s="1"/>
  <c r="J805" s="1"/>
  <c r="H806"/>
  <c r="I806" s="1"/>
  <c r="J806" s="1"/>
  <c r="H807"/>
  <c r="I807" s="1"/>
  <c r="J807" s="1"/>
  <c r="H808"/>
  <c r="I808" s="1"/>
  <c r="J808" s="1"/>
  <c r="H809"/>
  <c r="I809" s="1"/>
  <c r="J809" s="1"/>
  <c r="H810"/>
  <c r="I810" s="1"/>
  <c r="J810" s="1"/>
  <c r="H811"/>
  <c r="I811" s="1"/>
  <c r="J811" s="1"/>
  <c r="I812"/>
  <c r="J812" s="1"/>
  <c r="H813"/>
  <c r="I813" s="1"/>
  <c r="J813" s="1"/>
  <c r="H814" l="1"/>
  <c r="I814" s="1"/>
  <c r="J814" s="1"/>
  <c r="H815"/>
  <c r="I815" s="1"/>
  <c r="J815" s="1"/>
  <c r="H816"/>
  <c r="I816" s="1"/>
  <c r="J816" s="1"/>
  <c r="H817"/>
  <c r="I817" s="1"/>
  <c r="J817" s="1"/>
  <c r="H818"/>
  <c r="I818" s="1"/>
  <c r="J818" s="1"/>
  <c r="H819"/>
  <c r="I819" s="1"/>
  <c r="J819" s="1"/>
  <c r="H820"/>
  <c r="I820" s="1"/>
  <c r="J820" s="1"/>
  <c r="H821"/>
  <c r="I821" s="1"/>
  <c r="J821" s="1"/>
  <c r="H822"/>
  <c r="I822" s="1"/>
  <c r="J822" s="1"/>
  <c r="H823"/>
  <c r="I823" s="1"/>
  <c r="J823" s="1"/>
  <c r="H824"/>
  <c r="I824" s="1"/>
  <c r="J824" s="1"/>
  <c r="H825"/>
  <c r="I825" s="1"/>
  <c r="J825" s="1"/>
  <c r="H826"/>
  <c r="I826" s="1"/>
  <c r="J826" s="1"/>
  <c r="H827"/>
  <c r="I827" s="1"/>
  <c r="J827" s="1"/>
  <c r="H828"/>
  <c r="I828" s="1"/>
  <c r="J828" s="1"/>
  <c r="H829"/>
  <c r="I829" s="1"/>
  <c r="J829" s="1"/>
  <c r="H830"/>
  <c r="I830" s="1"/>
  <c r="J830" s="1"/>
  <c r="H831"/>
  <c r="I831" s="1"/>
  <c r="J831" s="1"/>
  <c r="H832"/>
  <c r="I832" s="1"/>
  <c r="J832" s="1"/>
  <c r="H833"/>
  <c r="I833" s="1"/>
  <c r="J833" s="1"/>
  <c r="H834"/>
  <c r="I834" s="1"/>
  <c r="J834" s="1"/>
  <c r="H835"/>
  <c r="I835" s="1"/>
  <c r="J835" s="1"/>
  <c r="H836"/>
  <c r="I836" s="1"/>
  <c r="J836" s="1"/>
  <c r="H837"/>
  <c r="I837" s="1"/>
  <c r="J837" s="1"/>
  <c r="H838"/>
  <c r="I838" s="1"/>
  <c r="J838" s="1"/>
  <c r="H839"/>
  <c r="I839" s="1"/>
  <c r="J839" s="1"/>
  <c r="H840"/>
  <c r="I840" s="1"/>
  <c r="J840" s="1"/>
  <c r="H841"/>
  <c r="I841" s="1"/>
  <c r="J841" s="1"/>
  <c r="H842"/>
  <c r="I842" s="1"/>
  <c r="J842" s="1"/>
  <c r="H845"/>
  <c r="I845" s="1"/>
  <c r="J845" s="1"/>
  <c r="H844"/>
  <c r="I844" s="1"/>
  <c r="J844" s="1"/>
  <c r="H843"/>
  <c r="I843" s="1"/>
  <c r="J843" s="1"/>
  <c r="H846"/>
  <c r="I846" s="1"/>
  <c r="J846" s="1"/>
  <c r="H847"/>
  <c r="I847" s="1"/>
  <c r="J847" s="1"/>
  <c r="H848"/>
  <c r="I848" s="1"/>
  <c r="J848" s="1"/>
  <c r="H849"/>
  <c r="I849" s="1"/>
  <c r="J849" s="1"/>
  <c r="H850"/>
  <c r="I850" s="1"/>
  <c r="J850" s="1"/>
  <c r="H851"/>
  <c r="I851" s="1"/>
  <c r="J851" s="1"/>
  <c r="H852"/>
  <c r="I852" s="1"/>
  <c r="J852" s="1"/>
  <c r="H853"/>
  <c r="I853" s="1"/>
  <c r="J853" s="1"/>
  <c r="H854"/>
  <c r="I854" s="1"/>
  <c r="J854" s="1"/>
  <c r="H855"/>
  <c r="I855" s="1"/>
  <c r="J855" s="1"/>
  <c r="H856"/>
  <c r="I856" s="1"/>
  <c r="J856" s="1"/>
  <c r="H857"/>
  <c r="I857" s="1"/>
  <c r="J857" s="1"/>
  <c r="H920"/>
  <c r="I920" s="1"/>
  <c r="J920" s="1"/>
  <c r="H919"/>
  <c r="I919" s="1"/>
  <c r="J919" s="1"/>
  <c r="H918"/>
  <c r="I918" s="1"/>
  <c r="J918" s="1"/>
  <c r="H917"/>
  <c r="I917" s="1"/>
  <c r="J917" s="1"/>
  <c r="H916"/>
  <c r="I916" s="1"/>
  <c r="J916" s="1"/>
  <c r="H915"/>
  <c r="I915" s="1"/>
  <c r="J915" s="1"/>
  <c r="H914"/>
  <c r="I914" s="1"/>
  <c r="J914" s="1"/>
  <c r="H913"/>
  <c r="I913" s="1"/>
  <c r="J913" s="1"/>
  <c r="H912"/>
  <c r="I912" s="1"/>
  <c r="J912" s="1"/>
  <c r="H911"/>
  <c r="I911" s="1"/>
  <c r="J911" s="1"/>
  <c r="H910"/>
  <c r="I910" s="1"/>
  <c r="J910" s="1"/>
  <c r="H909"/>
  <c r="I909" s="1"/>
  <c r="J909" s="1"/>
  <c r="H908"/>
  <c r="I908" s="1"/>
  <c r="J908" s="1"/>
  <c r="H907"/>
  <c r="I907" s="1"/>
  <c r="J907" s="1"/>
  <c r="H906"/>
  <c r="I906" s="1"/>
  <c r="J906" s="1"/>
  <c r="H905"/>
  <c r="I905" s="1"/>
  <c r="J905" s="1"/>
  <c r="H904"/>
  <c r="I904" s="1"/>
  <c r="J904" s="1"/>
  <c r="H903"/>
  <c r="I903" s="1"/>
  <c r="J903" s="1"/>
  <c r="H902"/>
  <c r="I902" s="1"/>
  <c r="J902" s="1"/>
  <c r="H901"/>
  <c r="I901" s="1"/>
  <c r="J901" s="1"/>
  <c r="H900"/>
  <c r="I900" s="1"/>
  <c r="J900" s="1"/>
  <c r="H899"/>
  <c r="I899" s="1"/>
  <c r="J899" s="1"/>
  <c r="H898"/>
  <c r="I898" s="1"/>
  <c r="J898" s="1"/>
  <c r="H897"/>
  <c r="I897" s="1"/>
  <c r="J897" s="1"/>
  <c r="H896"/>
  <c r="I896" s="1"/>
  <c r="J896" s="1"/>
  <c r="H895"/>
  <c r="I895" s="1"/>
  <c r="J895" s="1"/>
  <c r="H894"/>
  <c r="I894" s="1"/>
  <c r="J894" s="1"/>
  <c r="H893"/>
  <c r="I893" s="1"/>
  <c r="J893" s="1"/>
  <c r="H892"/>
  <c r="I892" s="1"/>
  <c r="J892" s="1"/>
  <c r="H891"/>
  <c r="I891" s="1"/>
  <c r="J891" s="1"/>
  <c r="H890"/>
  <c r="I890" s="1"/>
  <c r="J890" s="1"/>
  <c r="H889"/>
  <c r="I889" s="1"/>
  <c r="J889" s="1"/>
  <c r="H888"/>
  <c r="I888" s="1"/>
  <c r="J888" s="1"/>
  <c r="H887"/>
  <c r="I887" s="1"/>
  <c r="J887" s="1"/>
  <c r="H886"/>
  <c r="I886" s="1"/>
  <c r="J886" s="1"/>
  <c r="H885"/>
  <c r="I885" s="1"/>
  <c r="J885" s="1"/>
  <c r="H884"/>
  <c r="I884" s="1"/>
  <c r="J884" s="1"/>
  <c r="H883"/>
  <c r="I883" s="1"/>
  <c r="J883" s="1"/>
  <c r="H882"/>
  <c r="I882" s="1"/>
  <c r="J882" s="1"/>
  <c r="H881"/>
  <c r="I881" s="1"/>
  <c r="J881" s="1"/>
  <c r="H880"/>
  <c r="I880" s="1"/>
  <c r="J880" s="1"/>
  <c r="H879"/>
  <c r="I879" s="1"/>
  <c r="J879" s="1"/>
  <c r="H878"/>
  <c r="I878" s="1"/>
  <c r="J878" s="1"/>
  <c r="H877"/>
  <c r="I877" s="1"/>
  <c r="J877" s="1"/>
  <c r="H876"/>
  <c r="I876" s="1"/>
  <c r="J876" s="1"/>
  <c r="H875"/>
  <c r="I875" s="1"/>
  <c r="J875" s="1"/>
  <c r="H874"/>
  <c r="I874" s="1"/>
  <c r="J874" s="1"/>
  <c r="H873"/>
  <c r="I873" s="1"/>
  <c r="J873" s="1"/>
  <c r="H872"/>
  <c r="I872" s="1"/>
  <c r="J872" s="1"/>
  <c r="H871"/>
  <c r="I871" s="1"/>
  <c r="J871" s="1"/>
  <c r="H870"/>
  <c r="I870" s="1"/>
  <c r="J870" s="1"/>
  <c r="H869"/>
  <c r="I869" s="1"/>
  <c r="J869" s="1"/>
  <c r="H868"/>
  <c r="I868" s="1"/>
  <c r="J868" s="1"/>
  <c r="H867"/>
  <c r="I867" s="1"/>
  <c r="J867" s="1"/>
  <c r="H866"/>
  <c r="I866" s="1"/>
  <c r="J866" s="1"/>
  <c r="H865"/>
  <c r="I865" s="1"/>
  <c r="J865" s="1"/>
  <c r="H864"/>
  <c r="I864" s="1"/>
  <c r="J864" s="1"/>
  <c r="H863"/>
  <c r="I863" s="1"/>
  <c r="J863" s="1"/>
  <c r="H862"/>
  <c r="I862" s="1"/>
  <c r="J862" s="1"/>
  <c r="H861"/>
  <c r="I861" s="1"/>
  <c r="J861" s="1"/>
  <c r="H860"/>
  <c r="I860" s="1"/>
  <c r="J860" s="1"/>
  <c r="H859"/>
  <c r="I859" s="1"/>
  <c r="J859" s="1"/>
  <c r="H858"/>
  <c r="I858" s="1"/>
  <c r="J858" s="1"/>
</calcChain>
</file>

<file path=xl/sharedStrings.xml><?xml version="1.0" encoding="utf-8"?>
<sst xmlns="http://schemas.openxmlformats.org/spreadsheetml/2006/main" count="1905" uniqueCount="380">
  <si>
    <t>WE CALCULATE YOUR RISK AND REWARD AND GIVE YOU MAXIMUM RETURNS</t>
  </si>
  <si>
    <t>TRACK RECORD</t>
  </si>
  <si>
    <t>DATE</t>
  </si>
  <si>
    <t>SCRIPT</t>
  </si>
  <si>
    <t>LOT</t>
  </si>
  <si>
    <t>RECO</t>
  </si>
  <si>
    <t>RATE</t>
  </si>
  <si>
    <t>BOOKED AT 1</t>
  </si>
  <si>
    <t>P1</t>
  </si>
  <si>
    <t>TOTAL POINTS</t>
  </si>
  <si>
    <t>Profit &amp; Loss</t>
  </si>
  <si>
    <t>BUY</t>
  </si>
  <si>
    <t>ASIANPAINTS</t>
  </si>
  <si>
    <t>AXISBANK</t>
  </si>
  <si>
    <t>ARVIND</t>
  </si>
  <si>
    <t>TATAMOTORS</t>
  </si>
  <si>
    <t>SBIN</t>
  </si>
  <si>
    <t>ICICIBANK</t>
  </si>
  <si>
    <t>TATASTEEL</t>
  </si>
  <si>
    <t>HAVELLS</t>
  </si>
  <si>
    <t>IOC</t>
  </si>
  <si>
    <t>RELIANCE</t>
  </si>
  <si>
    <t>RELINFRA</t>
  </si>
  <si>
    <t>BHARATFORG</t>
  </si>
  <si>
    <t>BHARATFIN</t>
  </si>
  <si>
    <t>COALINDIA</t>
  </si>
  <si>
    <t>DLF</t>
  </si>
  <si>
    <t>BHEL</t>
  </si>
  <si>
    <t>ADANIPORTS</t>
  </si>
  <si>
    <t>SELL</t>
  </si>
  <si>
    <t>DHFL</t>
  </si>
  <si>
    <t>BIOCON</t>
  </si>
  <si>
    <t>TATAGLOBAL</t>
  </si>
  <si>
    <t>WOCKPHARAMA</t>
  </si>
  <si>
    <t>EXIDEIND</t>
  </si>
  <si>
    <t>CEATLTD</t>
  </si>
  <si>
    <t>VOLTAS</t>
  </si>
  <si>
    <t>MCDOWELL</t>
  </si>
  <si>
    <t>RECLTD</t>
  </si>
  <si>
    <t>PCJEWELLES</t>
  </si>
  <si>
    <t>IBULHSGFIN</t>
  </si>
  <si>
    <t>M&amp;M</t>
  </si>
  <si>
    <t>LT</t>
  </si>
  <si>
    <t>LICHSHFIN</t>
  </si>
  <si>
    <t>CENTURYTEX</t>
  </si>
  <si>
    <t>SUNPHARMA</t>
  </si>
  <si>
    <t>M&amp;MFIN</t>
  </si>
  <si>
    <t>GRANULES</t>
  </si>
  <si>
    <t>GLENMARK</t>
  </si>
  <si>
    <t>ITC</t>
  </si>
  <si>
    <t>INDIACEM</t>
  </si>
  <si>
    <t>CANBK</t>
  </si>
  <si>
    <t>GODREJIND</t>
  </si>
  <si>
    <t>AMBUJACEM</t>
  </si>
  <si>
    <t>SRTRANSFIN</t>
  </si>
  <si>
    <t>POWERGRID</t>
  </si>
  <si>
    <t>CESC</t>
  </si>
  <si>
    <t>APOLLOTYR</t>
  </si>
  <si>
    <t>OIL</t>
  </si>
  <si>
    <t>JAITAIRWAYS</t>
  </si>
  <si>
    <t>CADILAHC</t>
  </si>
  <si>
    <t>VEDL</t>
  </si>
  <si>
    <t>UBL</t>
  </si>
  <si>
    <t>MARICO</t>
  </si>
  <si>
    <t>ENGINERSIN</t>
  </si>
  <si>
    <t>RELCAPITAL</t>
  </si>
  <si>
    <t>LUPIN</t>
  </si>
  <si>
    <t>PIDILITIND</t>
  </si>
  <si>
    <t>JUSTDIAL</t>
  </si>
  <si>
    <t>SUNTV</t>
  </si>
  <si>
    <t>CASTROLIND</t>
  </si>
  <si>
    <t>TITAN</t>
  </si>
  <si>
    <t>TVSMOTORS</t>
  </si>
  <si>
    <t>APPOLLOSHOP</t>
  </si>
  <si>
    <t>GAIL</t>
  </si>
  <si>
    <t>JINDAL STEEL</t>
  </si>
  <si>
    <t>JUBLFOOD</t>
  </si>
  <si>
    <t>HEROMOTOCOP</t>
  </si>
  <si>
    <t>BATA INDIA</t>
  </si>
  <si>
    <t>INDIGO</t>
  </si>
  <si>
    <t>MFSL</t>
  </si>
  <si>
    <t>ACC</t>
  </si>
  <si>
    <t>TATACOMM</t>
  </si>
  <si>
    <t>ESCORTS</t>
  </si>
  <si>
    <t>HDFC</t>
  </si>
  <si>
    <t>DIVIS LAB</t>
  </si>
  <si>
    <t>COALPAL</t>
  </si>
  <si>
    <t>BHARATFORGE</t>
  </si>
  <si>
    <t>BEML</t>
  </si>
  <si>
    <t>GRASIM</t>
  </si>
  <si>
    <t>BPCL</t>
  </si>
  <si>
    <t>STAR</t>
  </si>
  <si>
    <t>NBCC</t>
  </si>
  <si>
    <t>GFSC</t>
  </si>
  <si>
    <t>CANBK </t>
  </si>
  <si>
    <t>DHFL </t>
  </si>
  <si>
    <t>CEATLTD </t>
  </si>
  <si>
    <t>VEDL </t>
  </si>
  <si>
    <t> L&amp;TFIN</t>
  </si>
  <si>
    <t>PTC </t>
  </si>
  <si>
    <t> ANDHRA BANK</t>
  </si>
  <si>
    <t>SREIINFRA </t>
  </si>
  <si>
    <t>ICIL </t>
  </si>
  <si>
    <t>SRF </t>
  </si>
  <si>
    <t>MGL </t>
  </si>
  <si>
    <t>ITC </t>
  </si>
  <si>
    <t>BEML </t>
  </si>
  <si>
    <t>BAJAJFINSV </t>
  </si>
  <si>
    <t>BALKRISIND </t>
  </si>
  <si>
    <t>CHENNPETRO </t>
  </si>
  <si>
    <t>BANKINDIA</t>
  </si>
  <si>
    <t>BERGERPAINT </t>
  </si>
  <si>
    <t>FORTIS</t>
  </si>
  <si>
    <t>INDUSINDBANK </t>
  </si>
  <si>
    <t> BANK BARODA</t>
  </si>
  <si>
    <t>CESC </t>
  </si>
  <si>
    <t>BRITANNIA </t>
  </si>
  <si>
    <t>IBREALEST </t>
  </si>
  <si>
    <t>PFC</t>
  </si>
  <si>
    <t>JSWSTEEL</t>
  </si>
  <si>
    <t>KPIT</t>
  </si>
  <si>
    <t>JUSTDIAL </t>
  </si>
  <si>
    <t>REPCOHOME 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</si>
  <si>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</si>
  <si>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GRANULES </t>
  </si>
  <si>
    <t>DALMIABHA </t>
  </si>
  <si>
    <t>GSFC </t>
  </si>
  <si>
    <t>CUMMINSIND </t>
  </si>
  <si>
    <t>PCJEWELLER </t>
  </si>
  <si>
    <t>ASHOKLEY </t>
  </si>
  <si>
    <t>BIOCON </t>
  </si>
  <si>
    <t>NIITTECH </t>
  </si>
  <si>
    <t>RELCAPITAL </t>
  </si>
  <si>
    <t>PCJEWLLER </t>
  </si>
  <si>
    <t>KSCL </t>
  </si>
  <si>
    <t>ONGC </t>
  </si>
  <si>
    <t>DLF </t>
  </si>
  <si>
    <t>PCJWELLER </t>
  </si>
  <si>
    <t>OIL </t>
  </si>
  <si>
    <t>MOTHERSUMI </t>
  </si>
  <si>
    <t>FEDRALBANK </t>
  </si>
  <si>
    <t>MANAPPURAM </t>
  </si>
  <si>
    <t>HEXAWARE </t>
  </si>
  <si>
    <t>ORIENTBANK </t>
  </si>
  <si>
    <t>NBCC </t>
  </si>
  <si>
    <t>EXIDEIND </t>
  </si>
  <si>
    <t>APOLOTYRE </t>
  </si>
  <si>
    <t>WIPRO </t>
  </si>
  <si>
    <t>CANFINHOME </t>
  </si>
  <si>
    <t>ESCORT </t>
  </si>
  <si>
    <t>HCLTECH </t>
  </si>
  <si>
    <t>HAVELLS </t>
  </si>
  <si>
    <t> YES BANK</t>
  </si>
  <si>
    <t>POWERGRID </t>
  </si>
  <si>
    <t>CONCOR </t>
  </si>
  <si>
    <t>PEL </t>
  </si>
  <si>
    <t>ARVIND </t>
  </si>
  <si>
    <t>TATAGLOBAL </t>
  </si>
  <si>
    <t>VGARD </t>
  </si>
  <si>
    <t> L&amp;TFIN </t>
  </si>
  <si>
    <t>FEDRELBANK </t>
  </si>
  <si>
    <t>NCC </t>
  </si>
  <si>
    <t>BANKINDIA </t>
  </si>
  <si>
    <t>ADANIENT </t>
  </si>
  <si>
    <t>APOLLOTYRE </t>
  </si>
  <si>
    <t>BERGEPAINT </t>
  </si>
  <si>
    <t>TORENTPOWER </t>
  </si>
  <si>
    <t> MCDOWELL- N</t>
  </si>
  <si>
    <t>JAIN IRRIGATION</t>
  </si>
  <si>
    <t>SBIN </t>
  </si>
  <si>
    <t>CASTROLIND </t>
  </si>
  <si>
    <t xml:space="preserve">BANKINDIA </t>
  </si>
  <si>
    <t>CAN BANK</t>
  </si>
  <si>
    <t>BANKINDA </t>
  </si>
  <si>
    <t>IRB </t>
  </si>
  <si>
    <t>ADANIPORTS </t>
  </si>
  <si>
    <t>SRTRANFIN </t>
  </si>
  <si>
    <t>CGPOWER </t>
  </si>
  <si>
    <t>RECLTD </t>
  </si>
  <si>
    <t>AXIS BANK</t>
  </si>
  <si>
    <t>IGL </t>
  </si>
  <si>
    <t>KPIT </t>
  </si>
  <si>
    <t> JAIN IRRIGATION</t>
  </si>
  <si>
    <t>IDEA </t>
  </si>
  <si>
    <t>NMDC </t>
  </si>
  <si>
    <t>SAIL </t>
  </si>
  <si>
    <t>JINDALSTEL </t>
  </si>
  <si>
    <t>GAIL </t>
  </si>
  <si>
    <t>BHEL </t>
  </si>
  <si>
    <t>JAINIRRIGATION </t>
  </si>
  <si>
    <t>HINDALCO </t>
  </si>
  <si>
    <t>SUNTV </t>
  </si>
  <si>
    <t xml:space="preserve">DLF </t>
  </si>
  <si>
    <t>TITAN </t>
  </si>
  <si>
    <t xml:space="preserve">GSFC </t>
  </si>
  <si>
    <t>TATAGLOBEL </t>
  </si>
  <si>
    <t>BEL </t>
  </si>
  <si>
    <t>SRTRANSFIN </t>
  </si>
  <si>
    <t>CHOLAFIN </t>
  </si>
  <si>
    <t>JETAIRWAYS </t>
  </si>
  <si>
    <t>RELIANCE </t>
  </si>
  <si>
    <t>ZEEL </t>
  </si>
  <si>
    <t>BHARATFIN </t>
  </si>
  <si>
    <t>JSWSTEEL </t>
  </si>
  <si>
    <t>HINDZINC </t>
  </si>
  <si>
    <t>RELINFRA </t>
  </si>
  <si>
    <t>INDIGO </t>
  </si>
  <si>
    <t>EQUITAS </t>
  </si>
  <si>
    <t>JUBLFOOD </t>
  </si>
  <si>
    <t>UJJIVEN </t>
  </si>
  <si>
    <t>MINDTREE </t>
  </si>
  <si>
    <t>SUN TV</t>
  </si>
  <si>
    <t> INDAIN BANK</t>
  </si>
  <si>
    <t>JSWSTTEL </t>
  </si>
  <si>
    <t>ALKB </t>
  </si>
  <si>
    <t>BANKBARODA </t>
  </si>
  <si>
    <t>TATSTEEL</t>
  </si>
  <si>
    <t>VGUARD </t>
  </si>
  <si>
    <t>JSW STEEL</t>
  </si>
  <si>
    <t>MANAPPPURAM </t>
  </si>
  <si>
    <t>BERGERPIANT</t>
  </si>
  <si>
    <t>TECHM </t>
  </si>
  <si>
    <t>ENGINERSIN </t>
  </si>
  <si>
    <t> REC LTD</t>
  </si>
  <si>
    <t>VGUARD</t>
  </si>
  <si>
    <t>RAYMOND</t>
  </si>
  <si>
    <t>TORENTPHARMA</t>
  </si>
  <si>
    <t>SRF</t>
  </si>
  <si>
    <t>bUY</t>
  </si>
  <si>
    <t>CHENNPETRO</t>
  </si>
  <si>
    <t>NCC</t>
  </si>
  <si>
    <t>TECHM</t>
  </si>
  <si>
    <t>ALBK</t>
  </si>
  <si>
    <t>HINDZINC</t>
  </si>
  <si>
    <t>APOLLOHOSP</t>
  </si>
  <si>
    <t>CGPOWER</t>
  </si>
  <si>
    <t>VGURAD</t>
  </si>
  <si>
    <t>ADANIENT</t>
  </si>
  <si>
    <t>INDIANBANK</t>
  </si>
  <si>
    <t>CAPF</t>
  </si>
  <si>
    <t>MCDOWELL- N </t>
  </si>
  <si>
    <t>NMDC</t>
  </si>
  <si>
    <t>KTKBANK</t>
  </si>
  <si>
    <t>KAJARIACER</t>
  </si>
  <si>
    <t>MRPL</t>
  </si>
  <si>
    <t>BALRAMPERCHINI </t>
  </si>
  <si>
    <t>TATAMOTOR </t>
  </si>
  <si>
    <t>BAJAJFINANCE</t>
  </si>
  <si>
    <t>MRPL </t>
  </si>
  <si>
    <t>HCC </t>
  </si>
  <si>
    <t>KSCL</t>
  </si>
  <si>
    <t>M&amp;M </t>
  </si>
  <si>
    <t>INDIACEM </t>
  </si>
  <si>
    <t>SREINFRA </t>
  </si>
  <si>
    <t>JAINIRRIGATION</t>
  </si>
  <si>
    <t>BARAMPURCHINI </t>
  </si>
  <si>
    <t>BALRAMPURCHINI </t>
  </si>
  <si>
    <t>YESBANK </t>
  </si>
  <si>
    <t>INDIANBANK </t>
  </si>
  <si>
    <t>ICICIBANK </t>
  </si>
  <si>
    <t>KAJARIACER </t>
  </si>
  <si>
    <t>NIITECH </t>
  </si>
  <si>
    <t>INFYBEAM </t>
  </si>
  <si>
    <t>BAJFINANCE </t>
  </si>
  <si>
    <t>TVSMOTOR </t>
  </si>
  <si>
    <t>RELCAPITEL </t>
  </si>
  <si>
    <t>DABUR </t>
  </si>
  <si>
    <t>BAJAJFINANCE </t>
  </si>
  <si>
    <t>BHARTIARTL</t>
  </si>
  <si>
    <t>TV18BRDCST</t>
  </si>
  <si>
    <t>INDAINBANK</t>
  </si>
  <si>
    <t>TCS </t>
  </si>
  <si>
    <t>SRTRANSGFIN </t>
  </si>
  <si>
    <t>CANBANK </t>
  </si>
  <si>
    <t>BAJAJFIN</t>
  </si>
  <si>
    <t>DCBBANK</t>
  </si>
  <si>
    <t>TATACHEM</t>
  </si>
  <si>
    <t>IDFCBANK</t>
  </si>
  <si>
    <t>L&amp;TFIN</t>
  </si>
  <si>
    <t>MANAPURAM</t>
  </si>
  <si>
    <t xml:space="preserve">JUBLFOOD </t>
  </si>
  <si>
    <t>INFRATEL</t>
  </si>
  <si>
    <t>PCJWELLERS</t>
  </si>
  <si>
    <t>TATAPOWER</t>
  </si>
  <si>
    <t>BOOKED AT 2</t>
  </si>
  <si>
    <t>RBLBANK</t>
  </si>
  <si>
    <t>CHOLAFIN</t>
  </si>
  <si>
    <t>IRB</t>
  </si>
  <si>
    <t>ORIENTAL BANK</t>
  </si>
  <si>
    <t>HINDALCO</t>
  </si>
  <si>
    <t>IGL</t>
  </si>
  <si>
    <t>ZEEL</t>
  </si>
  <si>
    <t>L&amp;TFH</t>
  </si>
  <si>
    <t>PVR</t>
  </si>
  <si>
    <t>FEDERALBANK</t>
  </si>
  <si>
    <t>PNB</t>
  </si>
  <si>
    <t>COLPAL</t>
  </si>
  <si>
    <t>SAIL</t>
  </si>
  <si>
    <t>BANKBARODA</t>
  </si>
  <si>
    <t>HINDPETRO</t>
  </si>
  <si>
    <t>NTPC</t>
  </si>
  <si>
    <t>DRREDDY</t>
  </si>
  <si>
    <t>ADANIPOWER</t>
  </si>
  <si>
    <t>UPL</t>
  </si>
  <si>
    <t>BEL</t>
  </si>
  <si>
    <t>TATAMTDVR</t>
  </si>
  <si>
    <t>PETRONET</t>
  </si>
  <si>
    <t xml:space="preserve">CIPLA </t>
  </si>
  <si>
    <t>KOTAKBANK</t>
  </si>
  <si>
    <t xml:space="preserve">TATAMTDVR </t>
  </si>
  <si>
    <t>GODREJCP</t>
  </si>
  <si>
    <t>JINDALSTEEL</t>
  </si>
  <si>
    <t>TVSMOTOR</t>
  </si>
  <si>
    <t xml:space="preserve">ASIANPAINT </t>
  </si>
  <si>
    <t>ICICIPRULI</t>
  </si>
  <si>
    <t xml:space="preserve">SIEMENS </t>
  </si>
  <si>
    <t xml:space="preserve">ICICIBANK </t>
  </si>
  <si>
    <t>INFY</t>
  </si>
  <si>
    <t>EXIDIND</t>
  </si>
  <si>
    <t xml:space="preserve">YESBANK </t>
  </si>
  <si>
    <t>BATAINDIA</t>
  </si>
  <si>
    <t>CIPLA</t>
  </si>
  <si>
    <t xml:space="preserve">HDFCBANK </t>
  </si>
  <si>
    <t>P2</t>
  </si>
  <si>
    <t>TGT DATE</t>
  </si>
  <si>
    <t>ASIANTPAINT</t>
  </si>
  <si>
    <t xml:space="preserve">M&amp;MFIN </t>
  </si>
  <si>
    <t>HINDUNILVR</t>
  </si>
  <si>
    <t>NESTLEIND</t>
  </si>
  <si>
    <t xml:space="preserve">RELIANCE </t>
  </si>
  <si>
    <t xml:space="preserve">BAJAJ-FINSV </t>
  </si>
  <si>
    <t xml:space="preserve">TATAGLOBAL </t>
  </si>
  <si>
    <t xml:space="preserve">UJJIVAN </t>
  </si>
  <si>
    <t xml:space="preserve">IBULHSGFIN </t>
  </si>
  <si>
    <t>BRITANNIA</t>
  </si>
  <si>
    <t>BAJAJ-AUTO</t>
  </si>
  <si>
    <t xml:space="preserve">KOTAKBANK </t>
  </si>
  <si>
    <t xml:space="preserve">BAJAJFINSV </t>
  </si>
  <si>
    <t>MINDTREE</t>
  </si>
  <si>
    <t>MGL</t>
  </si>
  <si>
    <t>SIEMENS</t>
  </si>
  <si>
    <t xml:space="preserve">BHARATFORG </t>
  </si>
  <si>
    <t>YESBANK</t>
  </si>
  <si>
    <t>BAJAJFINSV</t>
  </si>
  <si>
    <t xml:space="preserve">BIOCON </t>
  </si>
  <si>
    <t>BAJFINANCE</t>
  </si>
  <si>
    <t>DIVISLAB</t>
  </si>
  <si>
    <t xml:space="preserve">VOLTAS </t>
  </si>
  <si>
    <t>INDUSINDBK</t>
  </si>
  <si>
    <t>MUTHOOFIN</t>
  </si>
  <si>
    <t xml:space="preserve">SUNTV </t>
  </si>
  <si>
    <t>BAJAJAUTO</t>
  </si>
  <si>
    <t>ASIANPAINT</t>
  </si>
  <si>
    <t xml:space="preserve">TITAN </t>
  </si>
  <si>
    <t>NAUKI</t>
  </si>
  <si>
    <t>HCTECH</t>
  </si>
  <si>
    <t xml:space="preserve">BATAINDIA </t>
  </si>
  <si>
    <t>SRTFINANCE</t>
  </si>
  <si>
    <t xml:space="preserve">JUBALFOOD </t>
  </si>
  <si>
    <t>TCS</t>
  </si>
  <si>
    <t>HINDUNILVER</t>
  </si>
  <si>
    <t>HINDUNIVR</t>
  </si>
  <si>
    <t>RELIABCE</t>
  </si>
  <si>
    <t xml:space="preserve">NIITECH </t>
  </si>
  <si>
    <t>TATACONSM</t>
  </si>
  <si>
    <t xml:space="preserve">GLENMARK </t>
  </si>
  <si>
    <t>AUROPHAMA</t>
  </si>
  <si>
    <t xml:space="preserve">POWERGRID </t>
  </si>
  <si>
    <t>EICHERMOT</t>
  </si>
  <si>
    <t>WIPRO</t>
  </si>
  <si>
    <t>MCDOWELL-N</t>
  </si>
  <si>
    <t>NIITECH</t>
  </si>
  <si>
    <t>NAUKRI</t>
  </si>
  <si>
    <t>TECHAM</t>
  </si>
  <si>
    <t>MARUTI</t>
  </si>
  <si>
    <t>APOLLOTYRE</t>
  </si>
  <si>
    <t>AXSIBANK</t>
  </si>
  <si>
    <t>ULTRACEMCO</t>
  </si>
  <si>
    <t>JINDALSTEL</t>
  </si>
  <si>
    <t>MOTHERSUMI</t>
  </si>
</sst>
</file>

<file path=xl/styles.xml><?xml version="1.0" encoding="utf-8"?>
<styleSheet xmlns="http://schemas.openxmlformats.org/spreadsheetml/2006/main">
  <numFmts count="3">
    <numFmt numFmtId="164" formatCode="0.00;[Red]\-0.00"/>
    <numFmt numFmtId="165" formatCode="[$-409]d\-mmm\-yy;@"/>
    <numFmt numFmtId="166" formatCode="0.00;[Red]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b/>
      <sz val="12"/>
      <name val="Calibri"/>
      <family val="2"/>
      <charset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31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78">
    <xf numFmtId="0" fontId="0" fillId="0" borderId="0" xfId="0"/>
    <xf numFmtId="164" fontId="8" fillId="0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5" fontId="1" fillId="0" borderId="5" xfId="1" applyNumberFormat="1" applyFont="1" applyFill="1" applyBorder="1" applyAlignment="1">
      <alignment horizontal="center" vertical="center"/>
    </xf>
    <xf numFmtId="2" fontId="1" fillId="4" borderId="4" xfId="2" applyNumberFormat="1" applyFont="1" applyFill="1" applyBorder="1" applyAlignment="1">
      <alignment horizontal="center"/>
    </xf>
    <xf numFmtId="2" fontId="0" fillId="4" borderId="5" xfId="2" applyNumberFormat="1" applyFont="1" applyFill="1" applyBorder="1" applyAlignment="1">
      <alignment horizontal="center"/>
    </xf>
    <xf numFmtId="0" fontId="1" fillId="4" borderId="4" xfId="2" applyNumberFormat="1" applyFont="1" applyFill="1" applyBorder="1" applyAlignment="1">
      <alignment horizontal="center"/>
    </xf>
    <xf numFmtId="2" fontId="0" fillId="4" borderId="4" xfId="2" applyNumberFormat="1" applyFont="1" applyFill="1" applyBorder="1" applyAlignment="1">
      <alignment horizontal="center"/>
    </xf>
    <xf numFmtId="0" fontId="0" fillId="4" borderId="0" xfId="0" applyFill="1"/>
    <xf numFmtId="165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" fontId="11" fillId="4" borderId="4" xfId="0" applyNumberFormat="1" applyFont="1" applyFill="1" applyBorder="1" applyAlignment="1">
      <alignment horizontal="center"/>
    </xf>
    <xf numFmtId="15" fontId="0" fillId="0" borderId="15" xfId="0" applyNumberFormat="1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15" fontId="0" fillId="0" borderId="15" xfId="0" applyNumberForma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5" fontId="0" fillId="0" borderId="24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0" fillId="0" borderId="0" xfId="0" applyNumberFormat="1"/>
    <xf numFmtId="0" fontId="7" fillId="3" borderId="1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2</xdr:col>
      <xdr:colOff>333375</xdr:colOff>
      <xdr:row>4</xdr:row>
      <xdr:rowOff>171450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33400" y="0"/>
          <a:ext cx="21907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1</xdr:col>
      <xdr:colOff>900392</xdr:colOff>
      <xdr:row>3</xdr:row>
      <xdr:rowOff>190500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2348193" cy="57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20"/>
  <sheetViews>
    <sheetView tabSelected="1" workbookViewId="0">
      <selection activeCell="A16" sqref="A16"/>
    </sheetView>
  </sheetViews>
  <sheetFormatPr defaultRowHeight="15"/>
  <cols>
    <col min="1" max="1" width="17" customWidth="1"/>
    <col min="2" max="2" width="18.85546875" customWidth="1"/>
    <col min="3" max="3" width="18.28515625" customWidth="1"/>
    <col min="4" max="4" width="16.28515625" customWidth="1"/>
    <col min="5" max="5" width="12.7109375" customWidth="1"/>
    <col min="6" max="7" width="13.85546875" customWidth="1"/>
    <col min="8" max="8" width="19.28515625" customWidth="1"/>
    <col min="9" max="9" width="16" customWidth="1"/>
    <col min="10" max="10" width="18.7109375" customWidth="1"/>
    <col min="11" max="11" width="7.42578125" customWidth="1"/>
  </cols>
  <sheetData>
    <row r="1" spans="1:10">
      <c r="A1" s="44"/>
      <c r="B1" s="45"/>
      <c r="C1" s="46"/>
      <c r="D1" s="53" t="s">
        <v>123</v>
      </c>
      <c r="E1" s="54"/>
      <c r="F1" s="54"/>
      <c r="G1" s="54"/>
      <c r="H1" s="54"/>
      <c r="I1" s="54"/>
      <c r="J1" s="55"/>
    </row>
    <row r="2" spans="1:10">
      <c r="A2" s="47"/>
      <c r="B2" s="48"/>
      <c r="C2" s="49"/>
      <c r="D2" s="56"/>
      <c r="E2" s="57"/>
      <c r="F2" s="57"/>
      <c r="G2" s="57"/>
      <c r="H2" s="57"/>
      <c r="I2" s="57"/>
      <c r="J2" s="58"/>
    </row>
    <row r="3" spans="1:10">
      <c r="A3" s="47"/>
      <c r="B3" s="48"/>
      <c r="C3" s="49"/>
      <c r="D3" s="59"/>
      <c r="E3" s="60"/>
      <c r="F3" s="60"/>
      <c r="G3" s="60"/>
      <c r="H3" s="60"/>
      <c r="I3" s="60"/>
      <c r="J3" s="61"/>
    </row>
    <row r="4" spans="1:10" ht="15.75">
      <c r="A4" s="47"/>
      <c r="B4" s="48"/>
      <c r="C4" s="49"/>
      <c r="D4" s="62" t="s">
        <v>0</v>
      </c>
      <c r="E4" s="63"/>
      <c r="F4" s="63"/>
      <c r="G4" s="63"/>
      <c r="H4" s="63"/>
      <c r="I4" s="63"/>
      <c r="J4" s="64"/>
    </row>
    <row r="5" spans="1:10" ht="15.75">
      <c r="A5" s="50"/>
      <c r="B5" s="51"/>
      <c r="C5" s="52"/>
      <c r="D5" s="62" t="s">
        <v>1</v>
      </c>
      <c r="E5" s="63"/>
      <c r="F5" s="63"/>
      <c r="G5" s="63"/>
      <c r="H5" s="63"/>
      <c r="I5" s="63"/>
      <c r="J5" s="64"/>
    </row>
    <row r="6" spans="1:10" ht="15" customHeight="1">
      <c r="A6" s="65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14"/>
      <c r="H6" s="39" t="s">
        <v>8</v>
      </c>
      <c r="I6" s="40" t="s">
        <v>9</v>
      </c>
      <c r="J6" s="41" t="s">
        <v>10</v>
      </c>
    </row>
    <row r="7" spans="1:10" ht="15" customHeight="1">
      <c r="A7" s="65"/>
      <c r="B7" s="40"/>
      <c r="C7" s="40"/>
      <c r="D7" s="40"/>
      <c r="E7" s="40"/>
      <c r="F7" s="39"/>
      <c r="G7" s="13" t="s">
        <v>284</v>
      </c>
      <c r="H7" s="39"/>
      <c r="I7" s="40"/>
      <c r="J7" s="42"/>
    </row>
    <row r="8" spans="1:10" ht="15" customHeight="1">
      <c r="A8" s="65"/>
      <c r="B8" s="40"/>
      <c r="C8" s="40"/>
      <c r="D8" s="40"/>
      <c r="E8" s="40"/>
      <c r="F8" s="40"/>
      <c r="G8" s="15"/>
      <c r="H8" s="39"/>
      <c r="I8" s="40"/>
      <c r="J8" s="43"/>
    </row>
    <row r="9" spans="1:10" ht="15" customHeight="1">
      <c r="A9" s="37"/>
      <c r="B9" s="35"/>
      <c r="C9" s="35"/>
      <c r="D9" s="35"/>
      <c r="E9" s="35"/>
      <c r="F9" s="35"/>
      <c r="G9" s="15"/>
      <c r="H9" s="15"/>
      <c r="I9" s="38"/>
      <c r="J9" s="36"/>
    </row>
    <row r="10" spans="1:10" ht="15" customHeight="1">
      <c r="A10" s="9"/>
      <c r="B10" s="10"/>
      <c r="C10" s="10"/>
      <c r="D10" s="10"/>
      <c r="E10" s="10"/>
      <c r="F10" s="17"/>
      <c r="G10" s="18"/>
      <c r="H10" s="1"/>
      <c r="I10" s="12"/>
      <c r="J10" s="1"/>
    </row>
    <row r="11" spans="1:10" ht="15" customHeight="1">
      <c r="A11" s="9">
        <v>44140</v>
      </c>
      <c r="B11" s="10" t="s">
        <v>69</v>
      </c>
      <c r="C11" s="10">
        <v>1500</v>
      </c>
      <c r="D11" s="10" t="s">
        <v>29</v>
      </c>
      <c r="E11" s="17">
        <v>438.5</v>
      </c>
      <c r="F11" s="17">
        <v>444.5</v>
      </c>
      <c r="G11" s="4">
        <v>0</v>
      </c>
      <c r="H11" s="1">
        <f t="shared" ref="H11" si="0">(IF(D11="SELL",E11-F11,IF(D11="BUY",F11-E11)))*C11</f>
        <v>-9000</v>
      </c>
      <c r="I11" s="2">
        <f t="shared" ref="I11" si="1">H11/C11</f>
        <v>-6</v>
      </c>
      <c r="J11" s="2">
        <f t="shared" ref="J11" si="2">I11*C11</f>
        <v>-9000</v>
      </c>
    </row>
    <row r="12" spans="1:10" ht="15" customHeight="1">
      <c r="A12" s="9">
        <v>44139</v>
      </c>
      <c r="B12" s="10" t="s">
        <v>38</v>
      </c>
      <c r="C12" s="10">
        <v>6000</v>
      </c>
      <c r="D12" s="10" t="s">
        <v>11</v>
      </c>
      <c r="E12" s="17">
        <v>102.8</v>
      </c>
      <c r="F12" s="17">
        <v>104.3</v>
      </c>
      <c r="G12" s="4">
        <v>102</v>
      </c>
      <c r="H12" s="1">
        <f t="shared" ref="H12" si="3">(IF(D12="SELL",E12-F12,IF(D12="BUY",F12-E12)))*C12</f>
        <v>9000</v>
      </c>
      <c r="I12" s="2">
        <v>1.5</v>
      </c>
      <c r="J12" s="2">
        <f t="shared" ref="J12" si="4">I12*C12</f>
        <v>9000</v>
      </c>
    </row>
    <row r="13" spans="1:10" ht="15" customHeight="1">
      <c r="A13" s="9">
        <v>44138</v>
      </c>
      <c r="B13" s="10" t="s">
        <v>304</v>
      </c>
      <c r="C13" s="10">
        <v>7600</v>
      </c>
      <c r="D13" s="10" t="s">
        <v>29</v>
      </c>
      <c r="E13" s="17">
        <v>89.5</v>
      </c>
      <c r="F13" s="17">
        <v>88.2</v>
      </c>
      <c r="G13" s="4">
        <v>0</v>
      </c>
      <c r="H13" s="1">
        <f t="shared" ref="H13" si="5">(IF(D13="SELL",E13-F13,IF(D13="BUY",F13-E13)))*C13</f>
        <v>9879.9999999999782</v>
      </c>
      <c r="I13" s="2">
        <f t="shared" ref="I13" si="6">H13/C13</f>
        <v>1.2999999999999972</v>
      </c>
      <c r="J13" s="2">
        <f t="shared" ref="J13" si="7">I13*C13</f>
        <v>9879.9999999999782</v>
      </c>
    </row>
    <row r="14" spans="1:10" ht="15" customHeight="1">
      <c r="A14" s="9">
        <v>44137</v>
      </c>
      <c r="B14" s="10" t="s">
        <v>304</v>
      </c>
      <c r="C14" s="10">
        <v>7600</v>
      </c>
      <c r="D14" s="10" t="s">
        <v>29</v>
      </c>
      <c r="E14" s="17">
        <v>89.4</v>
      </c>
      <c r="F14" s="17">
        <v>88.8</v>
      </c>
      <c r="G14" s="4">
        <v>0</v>
      </c>
      <c r="H14" s="1">
        <f t="shared" ref="H14" si="8">(IF(D14="SELL",E14-F14,IF(D14="BUY",F14-E14)))*C14</f>
        <v>4560.0000000000646</v>
      </c>
      <c r="I14" s="2">
        <f t="shared" ref="I14" si="9">H14/C14</f>
        <v>0.60000000000000853</v>
      </c>
      <c r="J14" s="2">
        <f t="shared" ref="J14" si="10">I14*C14</f>
        <v>4560.0000000000646</v>
      </c>
    </row>
    <row r="15" spans="1:10" ht="15" customHeight="1">
      <c r="A15" s="9">
        <v>44137</v>
      </c>
      <c r="B15" s="10" t="s">
        <v>90</v>
      </c>
      <c r="C15" s="10">
        <v>1800</v>
      </c>
      <c r="D15" s="10" t="s">
        <v>11</v>
      </c>
      <c r="E15" s="17">
        <v>349</v>
      </c>
      <c r="F15" s="17">
        <v>350</v>
      </c>
      <c r="G15" s="4">
        <v>0</v>
      </c>
      <c r="H15" s="1">
        <f t="shared" ref="H15" si="11">(IF(D15="SELL",E15-F15,IF(D15="BUY",F15-E15)))*C15</f>
        <v>1800</v>
      </c>
      <c r="I15" s="2">
        <f t="shared" ref="I15" si="12">H15/C15</f>
        <v>1</v>
      </c>
      <c r="J15" s="2">
        <f t="shared" ref="J15" si="13">I15*C15</f>
        <v>1800</v>
      </c>
    </row>
    <row r="16" spans="1:10" ht="15" customHeight="1">
      <c r="A16" s="9">
        <v>44134</v>
      </c>
      <c r="B16" s="10" t="s">
        <v>304</v>
      </c>
      <c r="C16" s="10">
        <v>7600</v>
      </c>
      <c r="D16" s="10" t="s">
        <v>29</v>
      </c>
      <c r="E16" s="17">
        <v>88.5</v>
      </c>
      <c r="F16" s="17">
        <v>87.2</v>
      </c>
      <c r="G16" s="4">
        <v>0</v>
      </c>
      <c r="H16" s="1">
        <f t="shared" ref="H16" si="14">(IF(D16="SELL",E16-F16,IF(D16="BUY",F16-E16)))*C16</f>
        <v>9879.9999999999782</v>
      </c>
      <c r="I16" s="2">
        <f t="shared" ref="I16" si="15">H16/C16</f>
        <v>1.2999999999999972</v>
      </c>
      <c r="J16" s="2">
        <f t="shared" ref="J16" si="16">I16*C16</f>
        <v>9879.9999999999782</v>
      </c>
    </row>
    <row r="17" spans="1:10" ht="15" customHeight="1">
      <c r="A17" s="9">
        <v>44134</v>
      </c>
      <c r="B17" s="10" t="s">
        <v>38</v>
      </c>
      <c r="C17" s="10">
        <v>6000</v>
      </c>
      <c r="D17" s="10" t="s">
        <v>29</v>
      </c>
      <c r="E17" s="17">
        <v>105</v>
      </c>
      <c r="F17" s="17">
        <v>103.5</v>
      </c>
      <c r="G17" s="4">
        <v>102</v>
      </c>
      <c r="H17" s="1">
        <f t="shared" ref="H17" si="17">(IF(D17="SELL",E17-F17,IF(D17="BUY",F17-E17)))*C17</f>
        <v>9000</v>
      </c>
      <c r="I17" s="2">
        <v>3</v>
      </c>
      <c r="J17" s="2">
        <f t="shared" ref="J17" si="18">I17*C17</f>
        <v>18000</v>
      </c>
    </row>
    <row r="18" spans="1:10" ht="15" customHeight="1">
      <c r="A18" s="9">
        <v>44133</v>
      </c>
      <c r="B18" s="10" t="s">
        <v>76</v>
      </c>
      <c r="C18" s="10">
        <v>500</v>
      </c>
      <c r="D18" s="10" t="s">
        <v>29</v>
      </c>
      <c r="E18" s="17">
        <v>2200</v>
      </c>
      <c r="F18" s="17">
        <v>2225</v>
      </c>
      <c r="G18" s="4">
        <v>0</v>
      </c>
      <c r="H18" s="1">
        <f t="shared" ref="H18" si="19">(IF(D18="SELL",E18-F18,IF(D18="BUY",F18-E18)))*C18</f>
        <v>-12500</v>
      </c>
      <c r="I18" s="2">
        <f t="shared" ref="I18" si="20">H18/C18</f>
        <v>-25</v>
      </c>
      <c r="J18" s="2">
        <f t="shared" ref="J18" si="21">I18*C18</f>
        <v>-12500</v>
      </c>
    </row>
    <row r="19" spans="1:10" ht="15" customHeight="1">
      <c r="A19" s="9">
        <v>44132</v>
      </c>
      <c r="B19" s="10" t="s">
        <v>38</v>
      </c>
      <c r="C19" s="10">
        <v>6000</v>
      </c>
      <c r="D19" s="10" t="s">
        <v>11</v>
      </c>
      <c r="E19" s="17">
        <v>100.5</v>
      </c>
      <c r="F19" s="17">
        <v>101</v>
      </c>
      <c r="G19" s="4">
        <v>0</v>
      </c>
      <c r="H19" s="1">
        <f t="shared" ref="H19" si="22">(IF(D19="SELL",E19-F19,IF(D19="BUY",F19-E19)))*C19</f>
        <v>3000</v>
      </c>
      <c r="I19" s="2">
        <f t="shared" ref="I19" si="23">H19/C19</f>
        <v>0.5</v>
      </c>
      <c r="J19" s="2">
        <f t="shared" ref="J19" si="24">I19*C19</f>
        <v>3000</v>
      </c>
    </row>
    <row r="20" spans="1:10" ht="15" customHeight="1">
      <c r="A20" s="9">
        <v>44132</v>
      </c>
      <c r="B20" s="10" t="s">
        <v>108</v>
      </c>
      <c r="C20" s="10">
        <v>800</v>
      </c>
      <c r="D20" s="10" t="s">
        <v>29</v>
      </c>
      <c r="E20" s="17">
        <v>1370</v>
      </c>
      <c r="F20" s="17">
        <v>1355</v>
      </c>
      <c r="G20" s="4">
        <v>1340</v>
      </c>
      <c r="H20" s="1">
        <f t="shared" ref="H20" si="25">(IF(D20="SELL",E20-F20,IF(D20="BUY",F20-E20)))*C20</f>
        <v>12000</v>
      </c>
      <c r="I20" s="2">
        <v>30</v>
      </c>
      <c r="J20" s="2">
        <f t="shared" ref="J20" si="26">I20*C20</f>
        <v>24000</v>
      </c>
    </row>
    <row r="21" spans="1:10" ht="15" customHeight="1">
      <c r="A21" s="9">
        <v>44131</v>
      </c>
      <c r="B21" s="10" t="s">
        <v>38</v>
      </c>
      <c r="C21" s="10">
        <v>6000</v>
      </c>
      <c r="D21" s="10" t="s">
        <v>11</v>
      </c>
      <c r="E21" s="17">
        <v>98.4</v>
      </c>
      <c r="F21" s="17">
        <v>99.9</v>
      </c>
      <c r="G21" s="4">
        <v>102</v>
      </c>
      <c r="H21" s="1">
        <f t="shared" ref="H21" si="27">(IF(D21="SELL",E21-F21,IF(D21="BUY",F21-E21)))*C21</f>
        <v>9000</v>
      </c>
      <c r="I21" s="2">
        <v>3.6</v>
      </c>
      <c r="J21" s="2">
        <f t="shared" ref="J21" si="28">I21*C21</f>
        <v>21600</v>
      </c>
    </row>
    <row r="22" spans="1:10" ht="15" customHeight="1">
      <c r="A22" s="9">
        <v>44130</v>
      </c>
      <c r="B22" s="10" t="s">
        <v>38</v>
      </c>
      <c r="C22" s="10">
        <v>6000</v>
      </c>
      <c r="D22" s="10" t="s">
        <v>11</v>
      </c>
      <c r="E22" s="17">
        <v>99.3</v>
      </c>
      <c r="F22" s="17">
        <v>100.8</v>
      </c>
      <c r="G22" s="4">
        <v>0</v>
      </c>
      <c r="H22" s="1">
        <f t="shared" ref="H22" si="29">(IF(D22="SELL",E22-F22,IF(D22="BUY",F22-E22)))*C22</f>
        <v>9000</v>
      </c>
      <c r="I22" s="2">
        <f t="shared" ref="I22" si="30">H22/C22</f>
        <v>1.5</v>
      </c>
      <c r="J22" s="2">
        <f t="shared" ref="J22" si="31">I22*C22</f>
        <v>9000</v>
      </c>
    </row>
    <row r="23" spans="1:10" ht="15" customHeight="1">
      <c r="A23" s="9">
        <v>44127</v>
      </c>
      <c r="B23" s="10" t="s">
        <v>304</v>
      </c>
      <c r="C23" s="10">
        <v>7600</v>
      </c>
      <c r="D23" s="10" t="s">
        <v>11</v>
      </c>
      <c r="E23" s="17">
        <v>92.3</v>
      </c>
      <c r="F23" s="17">
        <v>93.6</v>
      </c>
      <c r="G23" s="4">
        <v>0</v>
      </c>
      <c r="H23" s="1">
        <f t="shared" ref="H23" si="32">(IF(D23="SELL",E23-F23,IF(D23="BUY",F23-E23)))*C23</f>
        <v>9879.9999999999782</v>
      </c>
      <c r="I23" s="2">
        <f t="shared" ref="I23" si="33">H23/C23</f>
        <v>1.2999999999999972</v>
      </c>
      <c r="J23" s="2">
        <f t="shared" ref="J23" si="34">I23*C23</f>
        <v>9879.9999999999782</v>
      </c>
    </row>
    <row r="24" spans="1:10" ht="15" customHeight="1">
      <c r="A24" s="9">
        <v>44126</v>
      </c>
      <c r="B24" s="10" t="s">
        <v>90</v>
      </c>
      <c r="C24" s="10">
        <v>1800</v>
      </c>
      <c r="D24" s="10" t="s">
        <v>11</v>
      </c>
      <c r="E24" s="17">
        <v>348</v>
      </c>
      <c r="F24" s="17">
        <v>353</v>
      </c>
      <c r="G24" s="4">
        <v>0</v>
      </c>
      <c r="H24" s="1">
        <f t="shared" ref="H24" si="35">(IF(D24="SELL",E24-F24,IF(D24="BUY",F24-E24)))*C24</f>
        <v>9000</v>
      </c>
      <c r="I24" s="2">
        <f t="shared" ref="I24" si="36">H24/C24</f>
        <v>5</v>
      </c>
      <c r="J24" s="2">
        <f t="shared" ref="J24" si="37">I24*C24</f>
        <v>9000</v>
      </c>
    </row>
    <row r="25" spans="1:10" ht="15" customHeight="1">
      <c r="A25" s="9">
        <v>44125</v>
      </c>
      <c r="B25" s="10" t="s">
        <v>90</v>
      </c>
      <c r="C25" s="10">
        <v>1800</v>
      </c>
      <c r="D25" s="10" t="s">
        <v>11</v>
      </c>
      <c r="E25" s="17">
        <v>349</v>
      </c>
      <c r="F25" s="17">
        <v>351.2</v>
      </c>
      <c r="G25" s="4">
        <v>0</v>
      </c>
      <c r="H25" s="1">
        <f t="shared" ref="H25" si="38">(IF(D25="SELL",E25-F25,IF(D25="BUY",F25-E25)))*C25</f>
        <v>3959.9999999999795</v>
      </c>
      <c r="I25" s="2">
        <f t="shared" ref="I25" si="39">H25/C25</f>
        <v>2.1999999999999886</v>
      </c>
      <c r="J25" s="2">
        <f t="shared" ref="J25" si="40">I25*C25</f>
        <v>3959.9999999999795</v>
      </c>
    </row>
    <row r="26" spans="1:10" ht="15" customHeight="1">
      <c r="A26" s="9">
        <v>44124</v>
      </c>
      <c r="B26" s="10" t="s">
        <v>38</v>
      </c>
      <c r="C26" s="10">
        <v>6000</v>
      </c>
      <c r="D26" s="10" t="s">
        <v>29</v>
      </c>
      <c r="E26" s="17">
        <v>96</v>
      </c>
      <c r="F26" s="17">
        <v>98</v>
      </c>
      <c r="G26" s="4">
        <v>0</v>
      </c>
      <c r="H26" s="1">
        <f t="shared" ref="H26" si="41">(IF(D26="SELL",E26-F26,IF(D26="BUY",F26-E26)))*C26</f>
        <v>-12000</v>
      </c>
      <c r="I26" s="2">
        <f t="shared" ref="I26" si="42">H26/C26</f>
        <v>-2</v>
      </c>
      <c r="J26" s="2">
        <f t="shared" ref="J26" si="43">I26*C26</f>
        <v>-12000</v>
      </c>
    </row>
    <row r="27" spans="1:10" ht="15" customHeight="1">
      <c r="A27" s="9">
        <v>44123</v>
      </c>
      <c r="B27" s="10" t="s">
        <v>38</v>
      </c>
      <c r="C27" s="10">
        <v>6000</v>
      </c>
      <c r="D27" s="10" t="s">
        <v>29</v>
      </c>
      <c r="E27" s="17">
        <v>95.9</v>
      </c>
      <c r="F27" s="17">
        <v>94.4</v>
      </c>
      <c r="G27" s="4">
        <v>0</v>
      </c>
      <c r="H27" s="1">
        <f t="shared" ref="H27" si="44">(IF(D27="SELL",E27-F27,IF(D27="BUY",F27-E27)))*C27</f>
        <v>9000</v>
      </c>
      <c r="I27" s="2">
        <f t="shared" ref="I27" si="45">H27/C27</f>
        <v>1.5</v>
      </c>
      <c r="J27" s="2">
        <f t="shared" ref="J27" si="46">I27*C27</f>
        <v>9000</v>
      </c>
    </row>
    <row r="28" spans="1:10" ht="15" customHeight="1">
      <c r="A28" s="9">
        <v>44120</v>
      </c>
      <c r="B28" s="10" t="s">
        <v>26</v>
      </c>
      <c r="C28" s="10">
        <v>3300</v>
      </c>
      <c r="D28" s="10" t="s">
        <v>29</v>
      </c>
      <c r="E28" s="17">
        <v>157</v>
      </c>
      <c r="F28" s="17">
        <v>160</v>
      </c>
      <c r="G28" s="4">
        <v>0</v>
      </c>
      <c r="H28" s="1">
        <f t="shared" ref="H28" si="47">(IF(D28="SELL",E28-F28,IF(D28="BUY",F28-E28)))*C28</f>
        <v>-9900</v>
      </c>
      <c r="I28" s="2">
        <f t="shared" ref="I28" si="48">H28/C28</f>
        <v>-3</v>
      </c>
      <c r="J28" s="2">
        <f t="shared" ref="J28" si="49">I28*C28</f>
        <v>-9900</v>
      </c>
    </row>
    <row r="29" spans="1:10" ht="15" customHeight="1">
      <c r="A29" s="9">
        <v>44119</v>
      </c>
      <c r="B29" s="10" t="s">
        <v>38</v>
      </c>
      <c r="C29" s="10">
        <v>6000</v>
      </c>
      <c r="D29" s="10" t="s">
        <v>29</v>
      </c>
      <c r="E29" s="17">
        <v>96.1</v>
      </c>
      <c r="F29" s="17">
        <v>94.5</v>
      </c>
      <c r="G29" s="4">
        <v>93.25</v>
      </c>
      <c r="H29" s="1">
        <f t="shared" ref="H29" si="50">(IF(D29="SELL",E29-F29,IF(D29="BUY",F29-E29)))*C29</f>
        <v>9599.9999999999654</v>
      </c>
      <c r="I29" s="2">
        <v>2.85</v>
      </c>
      <c r="J29" s="2">
        <f t="shared" ref="J29" si="51">I29*C29</f>
        <v>17100</v>
      </c>
    </row>
    <row r="30" spans="1:10" ht="15" customHeight="1">
      <c r="A30" s="9">
        <v>44118</v>
      </c>
      <c r="B30" s="10" t="s">
        <v>304</v>
      </c>
      <c r="C30" s="10">
        <v>7600</v>
      </c>
      <c r="D30" s="10" t="s">
        <v>29</v>
      </c>
      <c r="E30" s="17">
        <v>92.6</v>
      </c>
      <c r="F30" s="17">
        <v>91.4</v>
      </c>
      <c r="G30" s="4">
        <v>0</v>
      </c>
      <c r="H30" s="1">
        <f t="shared" ref="H30" si="52">(IF(D30="SELL",E30-F30,IF(D30="BUY",F30-E30)))*C30</f>
        <v>9119.9999999999127</v>
      </c>
      <c r="I30" s="2">
        <f t="shared" ref="I30" si="53">H30/C30</f>
        <v>1.1999999999999884</v>
      </c>
      <c r="J30" s="2">
        <f t="shared" ref="J30" si="54">I30*C30</f>
        <v>9119.9999999999127</v>
      </c>
    </row>
    <row r="31" spans="1:10" ht="15" customHeight="1">
      <c r="A31" s="9">
        <v>44117</v>
      </c>
      <c r="B31" s="10" t="s">
        <v>26</v>
      </c>
      <c r="C31" s="10">
        <v>3300</v>
      </c>
      <c r="D31" s="10" t="s">
        <v>11</v>
      </c>
      <c r="E31" s="17">
        <v>156</v>
      </c>
      <c r="F31" s="17">
        <v>160</v>
      </c>
      <c r="G31" s="4">
        <v>0</v>
      </c>
      <c r="H31" s="1">
        <f t="shared" ref="H31" si="55">(IF(D31="SELL",E31-F31,IF(D31="BUY",F31-E31)))*C31</f>
        <v>13200</v>
      </c>
      <c r="I31" s="2">
        <f t="shared" ref="I31" si="56">H31/C31</f>
        <v>4</v>
      </c>
      <c r="J31" s="2">
        <f t="shared" ref="J31" si="57">I31*C31</f>
        <v>13200</v>
      </c>
    </row>
    <row r="32" spans="1:10" ht="15" customHeight="1">
      <c r="A32" s="9">
        <v>44116</v>
      </c>
      <c r="B32" s="10" t="s">
        <v>304</v>
      </c>
      <c r="C32" s="10">
        <v>7600</v>
      </c>
      <c r="D32" s="10" t="s">
        <v>29</v>
      </c>
      <c r="E32" s="17">
        <v>94.8</v>
      </c>
      <c r="F32" s="17">
        <v>93.5</v>
      </c>
      <c r="G32" s="4">
        <v>0</v>
      </c>
      <c r="H32" s="1">
        <f t="shared" ref="H32" si="58">(IF(D32="SELL",E32-F32,IF(D32="BUY",F32-E32)))*C32</f>
        <v>9879.9999999999782</v>
      </c>
      <c r="I32" s="2">
        <f t="shared" ref="I32" si="59">H32/C32</f>
        <v>1.2999999999999972</v>
      </c>
      <c r="J32" s="2">
        <f t="shared" ref="J32" si="60">I32*C32</f>
        <v>9879.9999999999782</v>
      </c>
    </row>
    <row r="33" spans="1:10" ht="15" customHeight="1">
      <c r="A33" s="9">
        <v>44116</v>
      </c>
      <c r="B33" s="10" t="s">
        <v>38</v>
      </c>
      <c r="C33" s="10">
        <v>6000</v>
      </c>
      <c r="D33" s="10" t="s">
        <v>29</v>
      </c>
      <c r="E33" s="17">
        <v>99.25</v>
      </c>
      <c r="F33" s="17">
        <v>97.7</v>
      </c>
      <c r="G33" s="4">
        <v>96</v>
      </c>
      <c r="H33" s="1">
        <f t="shared" ref="H33" si="61">(IF(D33="SELL",E33-F33,IF(D33="BUY",F33-E33)))*C33</f>
        <v>9299.9999999999836</v>
      </c>
      <c r="I33" s="2">
        <v>3.25</v>
      </c>
      <c r="J33" s="2">
        <f t="shared" ref="J33" si="62">I33*C33</f>
        <v>19500</v>
      </c>
    </row>
    <row r="34" spans="1:10" ht="15" customHeight="1">
      <c r="A34" s="9">
        <v>44113</v>
      </c>
      <c r="B34" s="10" t="s">
        <v>38</v>
      </c>
      <c r="C34" s="10">
        <v>6000</v>
      </c>
      <c r="D34" s="10" t="s">
        <v>29</v>
      </c>
      <c r="E34" s="17">
        <v>100.5</v>
      </c>
      <c r="F34" s="17">
        <v>99.2</v>
      </c>
      <c r="G34" s="4">
        <v>99</v>
      </c>
      <c r="H34" s="1">
        <f t="shared" ref="H34" si="63">(IF(D34="SELL",E34-F34,IF(D34="BUY",F34-E34)))*C34</f>
        <v>7799.9999999999827</v>
      </c>
      <c r="I34" s="2">
        <v>1.5</v>
      </c>
      <c r="J34" s="2">
        <f t="shared" ref="J34" si="64">I34*C34</f>
        <v>9000</v>
      </c>
    </row>
    <row r="35" spans="1:10" ht="15" customHeight="1">
      <c r="A35" s="9">
        <v>44112</v>
      </c>
      <c r="B35" s="10" t="s">
        <v>38</v>
      </c>
      <c r="C35" s="10">
        <v>6000</v>
      </c>
      <c r="D35" s="10" t="s">
        <v>29</v>
      </c>
      <c r="E35" s="17">
        <v>100.7</v>
      </c>
      <c r="F35" s="17">
        <v>99.3</v>
      </c>
      <c r="G35" s="4">
        <v>0</v>
      </c>
      <c r="H35" s="1">
        <f t="shared" ref="H35" si="65">(IF(D35="SELL",E35-F35,IF(D35="BUY",F35-E35)))*C35</f>
        <v>8400.0000000000346</v>
      </c>
      <c r="I35" s="2">
        <f t="shared" ref="I35" si="66">H35/C35</f>
        <v>1.4000000000000057</v>
      </c>
      <c r="J35" s="2">
        <f t="shared" ref="J35" si="67">I35*C35</f>
        <v>8400.0000000000346</v>
      </c>
    </row>
    <row r="36" spans="1:10" ht="15" customHeight="1">
      <c r="A36" s="9">
        <v>44111</v>
      </c>
      <c r="B36" s="10" t="s">
        <v>304</v>
      </c>
      <c r="C36" s="10">
        <v>7600</v>
      </c>
      <c r="D36" s="10" t="s">
        <v>29</v>
      </c>
      <c r="E36" s="17">
        <v>96.2</v>
      </c>
      <c r="F36" s="17">
        <v>95</v>
      </c>
      <c r="G36" s="4">
        <v>0</v>
      </c>
      <c r="H36" s="1">
        <f t="shared" ref="H36" si="68">(IF(D36="SELL",E36-F36,IF(D36="BUY",F36-E36)))*C36</f>
        <v>9120.0000000000218</v>
      </c>
      <c r="I36" s="2">
        <f t="shared" ref="I36" si="69">H36/C36</f>
        <v>1.2000000000000028</v>
      </c>
      <c r="J36" s="2">
        <f t="shared" ref="J36" si="70">I36*C36</f>
        <v>9120.0000000000218</v>
      </c>
    </row>
    <row r="37" spans="1:10" ht="15" customHeight="1">
      <c r="A37" s="9">
        <v>44110</v>
      </c>
      <c r="B37" s="10" t="s">
        <v>304</v>
      </c>
      <c r="C37" s="10">
        <v>7600</v>
      </c>
      <c r="D37" s="10" t="s">
        <v>29</v>
      </c>
      <c r="E37" s="17">
        <v>97.2</v>
      </c>
      <c r="F37" s="17">
        <v>96</v>
      </c>
      <c r="G37" s="4">
        <v>95</v>
      </c>
      <c r="H37" s="1">
        <f t="shared" ref="H37" si="71">(IF(D37="SELL",E37-F37,IF(D37="BUY",F37-E37)))*C37</f>
        <v>9120.0000000000218</v>
      </c>
      <c r="I37" s="2">
        <v>2.2000000000000002</v>
      </c>
      <c r="J37" s="2">
        <f t="shared" ref="J37" si="72">I37*C37</f>
        <v>16720</v>
      </c>
    </row>
    <row r="38" spans="1:10" ht="15" customHeight="1">
      <c r="A38" s="9">
        <v>44109</v>
      </c>
      <c r="B38" s="10" t="s">
        <v>38</v>
      </c>
      <c r="C38" s="10">
        <v>6000</v>
      </c>
      <c r="D38" s="10" t="s">
        <v>11</v>
      </c>
      <c r="E38" s="17">
        <v>102.6</v>
      </c>
      <c r="F38" s="17">
        <v>101</v>
      </c>
      <c r="G38" s="4">
        <v>0</v>
      </c>
      <c r="H38" s="1">
        <f t="shared" ref="H38" si="73">(IF(D38="SELL",E38-F38,IF(D38="BUY",F38-E38)))*C38</f>
        <v>-9599.9999999999654</v>
      </c>
      <c r="I38" s="2">
        <f t="shared" ref="I38" si="74">H38/C38</f>
        <v>-1.5999999999999943</v>
      </c>
      <c r="J38" s="2">
        <f t="shared" ref="J38" si="75">I38*C38</f>
        <v>-9599.9999999999654</v>
      </c>
    </row>
    <row r="39" spans="1:10" ht="15" customHeight="1">
      <c r="A39" s="9">
        <v>44105</v>
      </c>
      <c r="B39" s="10" t="s">
        <v>38</v>
      </c>
      <c r="C39" s="10">
        <v>6000</v>
      </c>
      <c r="D39" s="10" t="s">
        <v>29</v>
      </c>
      <c r="E39" s="17">
        <v>101.1</v>
      </c>
      <c r="F39" s="17">
        <v>102.5</v>
      </c>
      <c r="G39" s="4">
        <v>0</v>
      </c>
      <c r="H39" s="1">
        <f t="shared" ref="H39" si="76">(IF(D39="SELL",E39-F39,IF(D39="BUY",F39-E39)))*C39</f>
        <v>-8400.0000000000346</v>
      </c>
      <c r="I39" s="2">
        <f t="shared" ref="I39" si="77">H39/C39</f>
        <v>-1.4000000000000057</v>
      </c>
      <c r="J39" s="2">
        <f t="shared" ref="J39" si="78">I39*C39</f>
        <v>-8400.0000000000346</v>
      </c>
    </row>
    <row r="40" spans="1:10" ht="15" customHeight="1">
      <c r="A40" s="9">
        <v>44104</v>
      </c>
      <c r="B40" s="10" t="s">
        <v>304</v>
      </c>
      <c r="C40" s="10">
        <v>7600</v>
      </c>
      <c r="D40" s="10" t="s">
        <v>29</v>
      </c>
      <c r="E40" s="17">
        <v>95.8</v>
      </c>
      <c r="F40" s="17">
        <v>94.5</v>
      </c>
      <c r="G40" s="4">
        <v>0</v>
      </c>
      <c r="H40" s="1">
        <f t="shared" ref="H40" si="79">(IF(D40="SELL",E40-F40,IF(D40="BUY",F40-E40)))*C40</f>
        <v>9879.9999999999782</v>
      </c>
      <c r="I40" s="2">
        <f t="shared" ref="I40" si="80">H40/C40</f>
        <v>1.2999999999999972</v>
      </c>
      <c r="J40" s="2">
        <f t="shared" ref="J40" si="81">I40*C40</f>
        <v>9879.9999999999782</v>
      </c>
    </row>
    <row r="41" spans="1:10" ht="15" customHeight="1">
      <c r="A41" s="9">
        <v>44103</v>
      </c>
      <c r="B41" s="10" t="s">
        <v>38</v>
      </c>
      <c r="C41" s="10">
        <v>6000</v>
      </c>
      <c r="D41" s="10" t="s">
        <v>29</v>
      </c>
      <c r="E41" s="17">
        <v>102.3</v>
      </c>
      <c r="F41" s="17">
        <v>101</v>
      </c>
      <c r="G41" s="4">
        <v>0</v>
      </c>
      <c r="H41" s="1">
        <f t="shared" ref="H41" si="82">(IF(D41="SELL",E41-F41,IF(D41="BUY",F41-E41)))*C41</f>
        <v>7799.9999999999827</v>
      </c>
      <c r="I41" s="2">
        <f t="shared" ref="I41" si="83">H41/C41</f>
        <v>1.2999999999999972</v>
      </c>
      <c r="J41" s="2">
        <f t="shared" ref="J41" si="84">I41*C41</f>
        <v>7799.9999999999827</v>
      </c>
    </row>
    <row r="42" spans="1:10" ht="15" customHeight="1">
      <c r="A42" s="9">
        <v>44102</v>
      </c>
      <c r="B42" s="10" t="s">
        <v>38</v>
      </c>
      <c r="C42" s="10">
        <v>6000</v>
      </c>
      <c r="D42" s="10" t="s">
        <v>29</v>
      </c>
      <c r="E42" s="17">
        <v>101.8</v>
      </c>
      <c r="F42" s="17">
        <v>102</v>
      </c>
      <c r="G42" s="4">
        <v>0</v>
      </c>
      <c r="H42" s="1">
        <f t="shared" ref="H42" si="85">(IF(D42="SELL",E42-F42,IF(D42="BUY",F42-E42)))*C42</f>
        <v>-1200.0000000000171</v>
      </c>
      <c r="I42" s="2">
        <f t="shared" ref="I42" si="86">H42/C42</f>
        <v>-0.20000000000000284</v>
      </c>
      <c r="J42" s="2">
        <f t="shared" ref="J42" si="87">I42*C42</f>
        <v>-1200.0000000000171</v>
      </c>
    </row>
    <row r="43" spans="1:10" ht="15" customHeight="1">
      <c r="A43" s="9">
        <v>44099</v>
      </c>
      <c r="B43" s="10" t="s">
        <v>296</v>
      </c>
      <c r="C43" s="10">
        <v>700</v>
      </c>
      <c r="D43" s="10" t="s">
        <v>29</v>
      </c>
      <c r="E43" s="17">
        <v>1418</v>
      </c>
      <c r="F43" s="17">
        <v>1416.5</v>
      </c>
      <c r="G43" s="4">
        <v>0</v>
      </c>
      <c r="H43" s="1">
        <f t="shared" ref="H43" si="88">(IF(D43="SELL",E43-F43,IF(D43="BUY",F43-E43)))*C43</f>
        <v>1050</v>
      </c>
      <c r="I43" s="2">
        <f t="shared" ref="I43" si="89">H43/C43</f>
        <v>1.5</v>
      </c>
      <c r="J43" s="2">
        <f t="shared" ref="J43" si="90">I43*C43</f>
        <v>1050</v>
      </c>
    </row>
    <row r="44" spans="1:10" ht="15" customHeight="1">
      <c r="A44" s="9">
        <v>44099</v>
      </c>
      <c r="B44" s="10" t="s">
        <v>304</v>
      </c>
      <c r="C44" s="10">
        <v>7600</v>
      </c>
      <c r="D44" s="10" t="s">
        <v>29</v>
      </c>
      <c r="E44" s="17">
        <v>93.7</v>
      </c>
      <c r="F44" s="17">
        <v>92.5</v>
      </c>
      <c r="G44" s="4">
        <v>0</v>
      </c>
      <c r="H44" s="1">
        <f t="shared" ref="H44" si="91">(IF(D44="SELL",E44-F44,IF(D44="BUY",F44-E44)))*C44</f>
        <v>9120.0000000000218</v>
      </c>
      <c r="I44" s="2">
        <f t="shared" ref="I44:I45" si="92">H44/C44</f>
        <v>1.2000000000000028</v>
      </c>
      <c r="J44" s="2">
        <f t="shared" ref="J44" si="93">I44*C44</f>
        <v>9120.0000000000218</v>
      </c>
    </row>
    <row r="45" spans="1:10" ht="15" customHeight="1">
      <c r="A45" s="9">
        <v>44098</v>
      </c>
      <c r="B45" s="10" t="s">
        <v>296</v>
      </c>
      <c r="C45" s="10">
        <v>700</v>
      </c>
      <c r="D45" s="10" t="s">
        <v>29</v>
      </c>
      <c r="E45" s="17">
        <v>1354</v>
      </c>
      <c r="F45" s="17">
        <v>1344.6</v>
      </c>
      <c r="G45" s="4">
        <v>0</v>
      </c>
      <c r="H45" s="1">
        <f t="shared" ref="H45" si="94">(IF(D45="SELL",E45-F45,IF(D45="BUY",F45-E45)))*C45</f>
        <v>6580.0000000000637</v>
      </c>
      <c r="I45" s="2">
        <f t="shared" si="92"/>
        <v>9.4000000000000909</v>
      </c>
      <c r="J45" s="2">
        <f t="shared" ref="J45" si="95">I45*C45</f>
        <v>6580.0000000000637</v>
      </c>
    </row>
    <row r="46" spans="1:10" ht="15" customHeight="1">
      <c r="A46" s="9">
        <v>44097</v>
      </c>
      <c r="B46" s="10" t="s">
        <v>378</v>
      </c>
      <c r="C46" s="10">
        <v>5000</v>
      </c>
      <c r="D46" s="10" t="s">
        <v>11</v>
      </c>
      <c r="E46" s="17">
        <v>171.2</v>
      </c>
      <c r="F46" s="17">
        <v>169</v>
      </c>
      <c r="G46" s="4">
        <v>480</v>
      </c>
      <c r="H46" s="1">
        <f t="shared" ref="H46" si="96">(IF(D46="SELL",E46-F46,IF(D46="BUY",F46-E46)))*C46</f>
        <v>-10999.999999999944</v>
      </c>
      <c r="I46" s="2">
        <f t="shared" ref="I46:I48" si="97">H46/C46</f>
        <v>-2.1999999999999886</v>
      </c>
      <c r="J46" s="2">
        <f t="shared" ref="J46" si="98">I46*C46</f>
        <v>-10999.999999999944</v>
      </c>
    </row>
    <row r="47" spans="1:10" ht="15" customHeight="1">
      <c r="A47" s="9">
        <v>44096</v>
      </c>
      <c r="B47" s="10" t="s">
        <v>69</v>
      </c>
      <c r="C47" s="10">
        <v>1500</v>
      </c>
      <c r="D47" s="10" t="s">
        <v>11</v>
      </c>
      <c r="E47" s="17">
        <v>462</v>
      </c>
      <c r="F47" s="17">
        <v>470</v>
      </c>
      <c r="G47" s="4">
        <v>480</v>
      </c>
      <c r="H47" s="1">
        <f t="shared" ref="H47" si="99">(IF(D47="SELL",E47-F47,IF(D47="BUY",F47-E47)))*C47</f>
        <v>12000</v>
      </c>
      <c r="I47" s="2">
        <v>18</v>
      </c>
      <c r="J47" s="2">
        <f t="shared" ref="J47" si="100">I47*C47</f>
        <v>27000</v>
      </c>
    </row>
    <row r="48" spans="1:10" ht="15" customHeight="1">
      <c r="A48" s="9">
        <v>44095</v>
      </c>
      <c r="B48" s="10" t="s">
        <v>377</v>
      </c>
      <c r="C48" s="10">
        <v>200</v>
      </c>
      <c r="D48" s="10" t="s">
        <v>11</v>
      </c>
      <c r="E48" s="17">
        <v>3942</v>
      </c>
      <c r="F48" s="17">
        <v>3890</v>
      </c>
      <c r="G48" s="4">
        <v>0</v>
      </c>
      <c r="H48" s="1">
        <f t="shared" ref="H48" si="101">(IF(D48="SELL",E48-F48,IF(D48="BUY",F48-E48)))*C48</f>
        <v>-10400</v>
      </c>
      <c r="I48" s="2">
        <f t="shared" si="97"/>
        <v>-52</v>
      </c>
      <c r="J48" s="2">
        <f t="shared" ref="J48" si="102">I48*C48</f>
        <v>-10400</v>
      </c>
    </row>
    <row r="49" spans="1:10" ht="15" customHeight="1">
      <c r="A49" s="9">
        <v>44092</v>
      </c>
      <c r="B49" s="10" t="s">
        <v>304</v>
      </c>
      <c r="C49" s="10">
        <v>7600</v>
      </c>
      <c r="D49" s="10" t="s">
        <v>11</v>
      </c>
      <c r="E49" s="17">
        <v>103.85</v>
      </c>
      <c r="F49" s="17">
        <v>104.4</v>
      </c>
      <c r="G49" s="4">
        <v>0</v>
      </c>
      <c r="H49" s="1">
        <f t="shared" ref="H49" si="103">(IF(D49="SELL",E49-F49,IF(D49="BUY",F49-E49)))*C49</f>
        <v>4180.0000000000864</v>
      </c>
      <c r="I49" s="2">
        <f t="shared" ref="I49" si="104">H49/C49</f>
        <v>0.55000000000001137</v>
      </c>
      <c r="J49" s="2">
        <f t="shared" ref="J49" si="105">I49*C49</f>
        <v>4180.0000000000864</v>
      </c>
    </row>
    <row r="50" spans="1:10" ht="15" customHeight="1">
      <c r="A50" s="9">
        <v>44091</v>
      </c>
      <c r="B50" s="10" t="s">
        <v>304</v>
      </c>
      <c r="C50" s="10">
        <v>7600</v>
      </c>
      <c r="D50" s="10" t="s">
        <v>29</v>
      </c>
      <c r="E50" s="17">
        <v>103.7</v>
      </c>
      <c r="F50" s="17">
        <v>102.9</v>
      </c>
      <c r="G50" s="4">
        <v>0</v>
      </c>
      <c r="H50" s="1">
        <f t="shared" ref="H50" si="106">(IF(D50="SELL",E50-F50,IF(D50="BUY",F50-E50)))*C50</f>
        <v>6079.9999999999782</v>
      </c>
      <c r="I50" s="2">
        <f t="shared" ref="I50:I53" si="107">H50/C50</f>
        <v>0.79999999999999716</v>
      </c>
      <c r="J50" s="2">
        <f t="shared" ref="J50" si="108">I50*C50</f>
        <v>6079.9999999999782</v>
      </c>
    </row>
    <row r="51" spans="1:10" ht="15" customHeight="1">
      <c r="A51" s="9">
        <v>44090</v>
      </c>
      <c r="B51" s="10" t="s">
        <v>127</v>
      </c>
      <c r="C51" s="10">
        <v>1200</v>
      </c>
      <c r="D51" s="10" t="s">
        <v>11</v>
      </c>
      <c r="E51" s="17">
        <v>478.5</v>
      </c>
      <c r="F51" s="17">
        <v>483.4</v>
      </c>
      <c r="G51" s="4">
        <v>0</v>
      </c>
      <c r="H51" s="1">
        <f t="shared" ref="H51" si="109">(IF(D51="SELL",E51-F51,IF(D51="BUY",F51-E51)))*C51</f>
        <v>5879.9999999999727</v>
      </c>
      <c r="I51" s="2">
        <f t="shared" si="107"/>
        <v>4.8999999999999773</v>
      </c>
      <c r="J51" s="2">
        <f t="shared" ref="J51" si="110">I51*C51</f>
        <v>5879.9999999999727</v>
      </c>
    </row>
    <row r="52" spans="1:10" ht="15" customHeight="1">
      <c r="A52" s="9">
        <v>44090</v>
      </c>
      <c r="B52" s="10" t="s">
        <v>304</v>
      </c>
      <c r="C52" s="10">
        <v>7600</v>
      </c>
      <c r="D52" s="10" t="s">
        <v>29</v>
      </c>
      <c r="E52" s="17">
        <v>105.3</v>
      </c>
      <c r="F52" s="17">
        <v>104.3</v>
      </c>
      <c r="G52" s="4">
        <v>103.3</v>
      </c>
      <c r="H52" s="1">
        <f t="shared" ref="H52" si="111">(IF(D52="SELL",E52-F52,IF(D52="BUY",F52-E52)))*C52</f>
        <v>7600</v>
      </c>
      <c r="I52" s="2">
        <v>2</v>
      </c>
      <c r="J52" s="2">
        <f t="shared" ref="J52" si="112">I52*C52</f>
        <v>15200</v>
      </c>
    </row>
    <row r="53" spans="1:10" ht="15" customHeight="1">
      <c r="A53" s="9">
        <v>44089</v>
      </c>
      <c r="B53" s="10" t="s">
        <v>79</v>
      </c>
      <c r="C53" s="10">
        <v>500</v>
      </c>
      <c r="D53" s="10" t="s">
        <v>29</v>
      </c>
      <c r="E53" s="17">
        <v>1341</v>
      </c>
      <c r="F53" s="17">
        <v>1334</v>
      </c>
      <c r="G53" s="4">
        <v>0</v>
      </c>
      <c r="H53" s="1">
        <f t="shared" ref="H53" si="113">(IF(D53="SELL",E53-F53,IF(D53="BUY",F53-E53)))*C53</f>
        <v>3500</v>
      </c>
      <c r="I53" s="2">
        <f t="shared" si="107"/>
        <v>7</v>
      </c>
      <c r="J53" s="2">
        <f t="shared" ref="J53" si="114">I53*C53</f>
        <v>3500</v>
      </c>
    </row>
    <row r="54" spans="1:10" ht="15" customHeight="1">
      <c r="A54" s="9">
        <v>44088</v>
      </c>
      <c r="B54" s="10" t="s">
        <v>90</v>
      </c>
      <c r="C54" s="10">
        <v>1800</v>
      </c>
      <c r="D54" s="10" t="s">
        <v>11</v>
      </c>
      <c r="E54" s="17">
        <v>423.5</v>
      </c>
      <c r="F54" s="17">
        <v>419</v>
      </c>
      <c r="G54" s="4">
        <v>0</v>
      </c>
      <c r="H54" s="1">
        <f t="shared" ref="H54" si="115">(IF(D54="SELL",E54-F54,IF(D54="BUY",F54-E54)))*C54</f>
        <v>-8100</v>
      </c>
      <c r="I54" s="2">
        <f t="shared" ref="I54" si="116">H54/C54</f>
        <v>-4.5</v>
      </c>
      <c r="J54" s="2">
        <f t="shared" ref="J54" si="117">I54*C54</f>
        <v>-8100</v>
      </c>
    </row>
    <row r="55" spans="1:10" ht="15" customHeight="1">
      <c r="A55" s="9">
        <v>44085</v>
      </c>
      <c r="B55" s="10" t="s">
        <v>61</v>
      </c>
      <c r="C55" s="10">
        <v>6200</v>
      </c>
      <c r="D55" s="10" t="s">
        <v>11</v>
      </c>
      <c r="E55" s="17">
        <v>128.80000000000001</v>
      </c>
      <c r="F55" s="17">
        <v>128.80000000000001</v>
      </c>
      <c r="G55" s="4">
        <v>0</v>
      </c>
      <c r="H55" s="1">
        <f t="shared" ref="H55" si="118">(IF(D55="SELL",E55-F55,IF(D55="BUY",F55-E55)))*C55</f>
        <v>0</v>
      </c>
      <c r="I55" s="2">
        <f t="shared" ref="I55" si="119">H55/C55</f>
        <v>0</v>
      </c>
      <c r="J55" s="2">
        <f t="shared" ref="J55" si="120">I55*C55</f>
        <v>0</v>
      </c>
    </row>
    <row r="56" spans="1:10" ht="15" customHeight="1">
      <c r="A56" s="9">
        <v>44084</v>
      </c>
      <c r="B56" s="10" t="s">
        <v>376</v>
      </c>
      <c r="C56" s="10">
        <v>1200</v>
      </c>
      <c r="D56" s="10" t="s">
        <v>29</v>
      </c>
      <c r="E56" s="17">
        <v>445.5</v>
      </c>
      <c r="F56" s="17">
        <v>436</v>
      </c>
      <c r="G56" s="4">
        <v>0</v>
      </c>
      <c r="H56" s="1">
        <f t="shared" ref="H56" si="121">(IF(D56="SELL",E56-F56,IF(D56="BUY",F56-E56)))*C56</f>
        <v>11400</v>
      </c>
      <c r="I56" s="2">
        <f t="shared" ref="I56" si="122">H56/C56</f>
        <v>9.5</v>
      </c>
      <c r="J56" s="2">
        <f t="shared" ref="J56" si="123">I56*C56</f>
        <v>11400</v>
      </c>
    </row>
    <row r="57" spans="1:10" ht="15" customHeight="1">
      <c r="A57" s="9">
        <v>44084</v>
      </c>
      <c r="B57" s="10" t="s">
        <v>69</v>
      </c>
      <c r="C57" s="10">
        <v>1500</v>
      </c>
      <c r="D57" s="10" t="s">
        <v>29</v>
      </c>
      <c r="E57" s="17">
        <v>492</v>
      </c>
      <c r="F57" s="17">
        <v>500</v>
      </c>
      <c r="G57" s="4">
        <v>0</v>
      </c>
      <c r="H57" s="1">
        <f t="shared" ref="H57" si="124">(IF(D57="SELL",E57-F57,IF(D57="BUY",F57-E57)))*C57</f>
        <v>-12000</v>
      </c>
      <c r="I57" s="2">
        <f t="shared" ref="I57" si="125">H57/C57</f>
        <v>-8</v>
      </c>
      <c r="J57" s="2">
        <f t="shared" ref="J57" si="126">I57*C57</f>
        <v>-12000</v>
      </c>
    </row>
    <row r="58" spans="1:10" ht="15" customHeight="1">
      <c r="A58" s="9">
        <v>44083</v>
      </c>
      <c r="B58" s="10" t="s">
        <v>139</v>
      </c>
      <c r="C58" s="10">
        <v>7000</v>
      </c>
      <c r="D58" s="10" t="s">
        <v>11</v>
      </c>
      <c r="E58" s="17">
        <v>111</v>
      </c>
      <c r="F58" s="17">
        <v>111.5</v>
      </c>
      <c r="G58" s="4">
        <v>0</v>
      </c>
      <c r="H58" s="1">
        <f t="shared" ref="H58" si="127">(IF(D58="SELL",E58-F58,IF(D58="BUY",F58-E58)))*C58</f>
        <v>3500</v>
      </c>
      <c r="I58" s="2">
        <f t="shared" ref="I58" si="128">H58/C58</f>
        <v>0.5</v>
      </c>
      <c r="J58" s="2">
        <f t="shared" ref="J58" si="129">I58*C58</f>
        <v>3500</v>
      </c>
    </row>
    <row r="59" spans="1:10" ht="15" customHeight="1">
      <c r="A59" s="9">
        <v>44082</v>
      </c>
      <c r="B59" s="10" t="s">
        <v>69</v>
      </c>
      <c r="C59" s="10">
        <v>1500</v>
      </c>
      <c r="D59" s="10" t="s">
        <v>11</v>
      </c>
      <c r="E59" s="17">
        <v>479</v>
      </c>
      <c r="F59" s="17">
        <v>485</v>
      </c>
      <c r="G59" s="4">
        <v>0</v>
      </c>
      <c r="H59" s="1">
        <f t="shared" ref="H59" si="130">(IF(D59="SELL",E59-F59,IF(D59="BUY",F59-E59)))*C59</f>
        <v>9000</v>
      </c>
      <c r="I59" s="2">
        <f t="shared" ref="I59" si="131">H59/C59</f>
        <v>6</v>
      </c>
      <c r="J59" s="2">
        <f t="shared" ref="J59" si="132">I59*C59</f>
        <v>9000</v>
      </c>
    </row>
    <row r="60" spans="1:10" ht="15" customHeight="1">
      <c r="A60" s="9">
        <v>44081</v>
      </c>
      <c r="B60" s="10" t="s">
        <v>69</v>
      </c>
      <c r="C60" s="10">
        <v>1500</v>
      </c>
      <c r="D60" s="10" t="s">
        <v>29</v>
      </c>
      <c r="E60" s="17">
        <v>475.5</v>
      </c>
      <c r="F60" s="17">
        <v>481</v>
      </c>
      <c r="G60" s="4">
        <v>0</v>
      </c>
      <c r="H60" s="1">
        <f t="shared" ref="H60" si="133">(IF(D60="SELL",E60-F60,IF(D60="BUY",F60-E60)))*C60</f>
        <v>-8250</v>
      </c>
      <c r="I60" s="2">
        <f t="shared" ref="I60" si="134">H60/C60</f>
        <v>-5.5</v>
      </c>
      <c r="J60" s="2">
        <f t="shared" ref="J60" si="135">I60*C60</f>
        <v>-8250</v>
      </c>
    </row>
    <row r="61" spans="1:10" ht="15" customHeight="1">
      <c r="A61" s="9">
        <v>44081</v>
      </c>
      <c r="B61" s="10" t="s">
        <v>375</v>
      </c>
      <c r="C61" s="10">
        <v>5000</v>
      </c>
      <c r="D61" s="10" t="s">
        <v>11</v>
      </c>
      <c r="E61" s="17">
        <v>119.9</v>
      </c>
      <c r="F61" s="17">
        <v>119.9</v>
      </c>
      <c r="G61" s="4">
        <v>0</v>
      </c>
      <c r="H61" s="1">
        <f t="shared" ref="H61" si="136">(IF(D61="SELL",E61-F61,IF(D61="BUY",F61-E61)))*C61</f>
        <v>0</v>
      </c>
      <c r="I61" s="2">
        <f t="shared" ref="I61" si="137">H61/C61</f>
        <v>0</v>
      </c>
      <c r="J61" s="2">
        <f t="shared" ref="J61" si="138">I61*C61</f>
        <v>0</v>
      </c>
    </row>
    <row r="62" spans="1:10" ht="15" customHeight="1">
      <c r="A62" s="9">
        <v>44078</v>
      </c>
      <c r="B62" s="10" t="s">
        <v>304</v>
      </c>
      <c r="C62" s="10">
        <v>7600</v>
      </c>
      <c r="D62" s="10" t="s">
        <v>11</v>
      </c>
      <c r="E62" s="17">
        <v>105.9</v>
      </c>
      <c r="F62" s="17">
        <v>107.1</v>
      </c>
      <c r="G62" s="4">
        <v>0</v>
      </c>
      <c r="H62" s="1">
        <f t="shared" ref="H62" si="139">(IF(D62="SELL",E62-F62,IF(D62="BUY",F62-E62)))*C62</f>
        <v>9119.9999999999127</v>
      </c>
      <c r="I62" s="2">
        <f t="shared" ref="I62" si="140">H62/C62</f>
        <v>1.1999999999999884</v>
      </c>
      <c r="J62" s="2">
        <f t="shared" ref="J62" si="141">I62*C62</f>
        <v>9119.9999999999127</v>
      </c>
    </row>
    <row r="63" spans="1:10" ht="15" customHeight="1">
      <c r="A63" s="9">
        <v>44077</v>
      </c>
      <c r="B63" s="10" t="s">
        <v>38</v>
      </c>
      <c r="C63" s="10">
        <v>6000</v>
      </c>
      <c r="D63" s="10" t="s">
        <v>11</v>
      </c>
      <c r="E63" s="17">
        <v>111.9</v>
      </c>
      <c r="F63" s="17">
        <v>110.4</v>
      </c>
      <c r="G63" s="4">
        <v>0</v>
      </c>
      <c r="H63" s="1">
        <f t="shared" ref="H63" si="142">(IF(D63="SELL",E63-F63,IF(D63="BUY",F63-E63)))*C63</f>
        <v>-9000</v>
      </c>
      <c r="I63" s="2">
        <f t="shared" ref="I63" si="143">H63/C63</f>
        <v>-1.5</v>
      </c>
      <c r="J63" s="2">
        <f t="shared" ref="J63" si="144">I63*C63</f>
        <v>-9000</v>
      </c>
    </row>
    <row r="64" spans="1:10" ht="15" customHeight="1">
      <c r="A64" s="9">
        <v>44077</v>
      </c>
      <c r="B64" s="10" t="s">
        <v>369</v>
      </c>
      <c r="C64" s="10">
        <v>3200</v>
      </c>
      <c r="D64" s="10" t="s">
        <v>29</v>
      </c>
      <c r="E64" s="17">
        <v>283.2</v>
      </c>
      <c r="F64" s="17">
        <v>287</v>
      </c>
      <c r="G64" s="4">
        <v>0</v>
      </c>
      <c r="H64" s="1">
        <f t="shared" ref="H64" si="145">(IF(D64="SELL",E64-F64,IF(D64="BUY",F64-E64)))*C64</f>
        <v>-12160.000000000036</v>
      </c>
      <c r="I64" s="2">
        <f t="shared" ref="I64" si="146">H64/C64</f>
        <v>-3.8000000000000114</v>
      </c>
      <c r="J64" s="2">
        <f t="shared" ref="J64" si="147">I64*C64</f>
        <v>-12160.000000000036</v>
      </c>
    </row>
    <row r="65" spans="1:10" ht="15" customHeight="1">
      <c r="A65" s="9">
        <v>44076</v>
      </c>
      <c r="B65" s="10" t="s">
        <v>84</v>
      </c>
      <c r="C65" s="10">
        <v>300</v>
      </c>
      <c r="D65" s="10" t="s">
        <v>11</v>
      </c>
      <c r="E65" s="17">
        <v>1829</v>
      </c>
      <c r="F65" s="17">
        <v>1850</v>
      </c>
      <c r="G65" s="4">
        <v>0</v>
      </c>
      <c r="H65" s="1">
        <f t="shared" ref="H65" si="148">(IF(D65="SELL",E65-F65,IF(D65="BUY",F65-E65)))*C65</f>
        <v>6300</v>
      </c>
      <c r="I65" s="2">
        <f t="shared" ref="I65" si="149">H65/C65</f>
        <v>21</v>
      </c>
      <c r="J65" s="2">
        <f t="shared" ref="J65" si="150">I65*C65</f>
        <v>6300</v>
      </c>
    </row>
    <row r="66" spans="1:10" ht="14.25" customHeight="1">
      <c r="A66" s="9">
        <v>44076</v>
      </c>
      <c r="B66" s="10" t="s">
        <v>62</v>
      </c>
      <c r="C66" s="10">
        <v>700</v>
      </c>
      <c r="D66" s="10" t="s">
        <v>29</v>
      </c>
      <c r="E66" s="17">
        <v>1052.5</v>
      </c>
      <c r="F66" s="17">
        <v>1062</v>
      </c>
      <c r="G66" s="4">
        <v>0</v>
      </c>
      <c r="H66" s="1">
        <f t="shared" ref="H66" si="151">(IF(D66="SELL",E66-F66,IF(D66="BUY",F66-E66)))*C66</f>
        <v>-6650</v>
      </c>
      <c r="I66" s="2">
        <f t="shared" ref="I66" si="152">H66/C66</f>
        <v>-9.5</v>
      </c>
      <c r="J66" s="2">
        <f t="shared" ref="J66" si="153">I66*C66</f>
        <v>-6650</v>
      </c>
    </row>
    <row r="67" spans="1:10" ht="14.25" customHeight="1">
      <c r="A67" s="16">
        <v>44075</v>
      </c>
      <c r="B67" s="10" t="s">
        <v>344</v>
      </c>
      <c r="C67" s="10">
        <v>2300</v>
      </c>
      <c r="D67" s="10" t="s">
        <v>11</v>
      </c>
      <c r="E67" s="17">
        <v>403.5</v>
      </c>
      <c r="F67" s="17">
        <v>408</v>
      </c>
      <c r="G67" s="4">
        <v>0</v>
      </c>
      <c r="H67" s="1">
        <f t="shared" ref="H67" si="154">(IF(D67="SELL",E67-F67,IF(D67="BUY",F67-E67)))*C67</f>
        <v>10350</v>
      </c>
      <c r="I67" s="2">
        <f t="shared" ref="I67" si="155">H67/C67</f>
        <v>4.5</v>
      </c>
      <c r="J67" s="2">
        <f t="shared" ref="J67" si="156">I67*C67</f>
        <v>10350</v>
      </c>
    </row>
    <row r="68" spans="1:10" ht="14.25" customHeight="1">
      <c r="A68" s="16">
        <v>44074</v>
      </c>
      <c r="B68" s="10" t="s">
        <v>210</v>
      </c>
      <c r="C68" s="10">
        <v>800</v>
      </c>
      <c r="D68" s="10" t="s">
        <v>11</v>
      </c>
      <c r="E68" s="17">
        <v>1200</v>
      </c>
      <c r="F68" s="17">
        <v>1213</v>
      </c>
      <c r="G68" s="4">
        <v>0</v>
      </c>
      <c r="H68" s="1">
        <f t="shared" ref="H68" si="157">(IF(D68="SELL",E68-F68,IF(D68="BUY",F68-E68)))*C68</f>
        <v>10400</v>
      </c>
      <c r="I68" s="2">
        <f t="shared" ref="I68" si="158">H68/C68</f>
        <v>13</v>
      </c>
      <c r="J68" s="2">
        <f t="shared" ref="J68" si="159">I68*C68</f>
        <v>10400</v>
      </c>
    </row>
    <row r="69" spans="1:10" ht="14.25" customHeight="1">
      <c r="A69" s="16">
        <v>44071</v>
      </c>
      <c r="B69" s="10" t="s">
        <v>210</v>
      </c>
      <c r="C69" s="10">
        <v>800</v>
      </c>
      <c r="D69" s="10" t="s">
        <v>11</v>
      </c>
      <c r="E69" s="17">
        <v>1184</v>
      </c>
      <c r="F69" s="17">
        <v>1197</v>
      </c>
      <c r="G69" s="4">
        <v>0</v>
      </c>
      <c r="H69" s="1">
        <f t="shared" ref="H69" si="160">(IF(D69="SELL",E69-F69,IF(D69="BUY",F69-E69)))*C69</f>
        <v>10400</v>
      </c>
      <c r="I69" s="2">
        <f t="shared" ref="I69" si="161">H69/C69</f>
        <v>13</v>
      </c>
      <c r="J69" s="2">
        <f t="shared" ref="J69" si="162">I69*C69</f>
        <v>10400</v>
      </c>
    </row>
    <row r="70" spans="1:10" ht="14.25" customHeight="1">
      <c r="A70" s="16">
        <v>44070</v>
      </c>
      <c r="B70" s="10" t="s">
        <v>67</v>
      </c>
      <c r="C70" s="10">
        <v>500</v>
      </c>
      <c r="D70" s="10" t="s">
        <v>11</v>
      </c>
      <c r="E70" s="17">
        <v>1488</v>
      </c>
      <c r="F70" s="17">
        <v>1468</v>
      </c>
      <c r="G70" s="4">
        <v>0</v>
      </c>
      <c r="H70" s="1">
        <f t="shared" ref="H70" si="163">(IF(D70="SELL",E70-F70,IF(D70="BUY",F70-E70)))*C70</f>
        <v>-10000</v>
      </c>
      <c r="I70" s="2">
        <f t="shared" ref="I70" si="164">H70/C70</f>
        <v>-20</v>
      </c>
      <c r="J70" s="2">
        <f t="shared" ref="J70" si="165">I70*C70</f>
        <v>-10000</v>
      </c>
    </row>
    <row r="71" spans="1:10" ht="14.25" customHeight="1">
      <c r="A71" s="16">
        <v>44069</v>
      </c>
      <c r="B71" s="10" t="s">
        <v>316</v>
      </c>
      <c r="C71" s="10">
        <v>1375</v>
      </c>
      <c r="D71" s="10" t="s">
        <v>11</v>
      </c>
      <c r="E71" s="17">
        <v>390</v>
      </c>
      <c r="F71" s="17">
        <v>396.9</v>
      </c>
      <c r="G71" s="4">
        <v>0</v>
      </c>
      <c r="H71" s="1">
        <f t="shared" ref="H71" si="166">(IF(D71="SELL",E71-F71,IF(D71="BUY",F71-E71)))*C71</f>
        <v>9487.4999999999691</v>
      </c>
      <c r="I71" s="2">
        <f t="shared" ref="I71" si="167">H71/C71</f>
        <v>6.8999999999999773</v>
      </c>
      <c r="J71" s="2">
        <f t="shared" ref="J71" si="168">I71*C71</f>
        <v>9487.4999999999691</v>
      </c>
    </row>
    <row r="72" spans="1:10" ht="14.25" customHeight="1">
      <c r="A72" s="16">
        <v>44068</v>
      </c>
      <c r="B72" s="10" t="s">
        <v>345</v>
      </c>
      <c r="C72" s="10">
        <v>250</v>
      </c>
      <c r="D72" s="10" t="s">
        <v>11</v>
      </c>
      <c r="E72" s="17">
        <v>3568</v>
      </c>
      <c r="F72" s="17">
        <v>3595</v>
      </c>
      <c r="G72" s="4">
        <v>0</v>
      </c>
      <c r="H72" s="1">
        <f t="shared" ref="H72" si="169">(IF(D72="SELL",E72-F72,IF(D72="BUY",F72-E72)))*C72</f>
        <v>6750</v>
      </c>
      <c r="I72" s="2">
        <f t="shared" ref="I72" si="170">H72/C72</f>
        <v>27</v>
      </c>
      <c r="J72" s="2">
        <f t="shared" ref="J72" si="171">I72*C72</f>
        <v>6750</v>
      </c>
    </row>
    <row r="73" spans="1:10" ht="14.25" customHeight="1">
      <c r="A73" s="16">
        <v>44067</v>
      </c>
      <c r="B73" s="10" t="s">
        <v>343</v>
      </c>
      <c r="C73" s="10">
        <v>125</v>
      </c>
      <c r="D73" s="10" t="s">
        <v>11</v>
      </c>
      <c r="E73" s="17">
        <v>6405</v>
      </c>
      <c r="F73" s="17">
        <v>6466</v>
      </c>
      <c r="G73" s="4">
        <v>0</v>
      </c>
      <c r="H73" s="1">
        <f t="shared" ref="H73" si="172">(IF(D73="SELL",E73-F73,IF(D73="BUY",F73-E73)))*C73</f>
        <v>7625</v>
      </c>
      <c r="I73" s="2">
        <f t="shared" ref="I73" si="173">H73/C73</f>
        <v>61</v>
      </c>
      <c r="J73" s="2">
        <f t="shared" ref="J73" si="174">I73*C73</f>
        <v>7625</v>
      </c>
    </row>
    <row r="74" spans="1:10" ht="14.25" customHeight="1">
      <c r="A74" s="16">
        <v>44064</v>
      </c>
      <c r="B74" s="10" t="s">
        <v>322</v>
      </c>
      <c r="C74" s="10">
        <v>550</v>
      </c>
      <c r="D74" s="10" t="s">
        <v>11</v>
      </c>
      <c r="E74" s="17">
        <v>1081</v>
      </c>
      <c r="F74" s="17">
        <v>1115</v>
      </c>
      <c r="G74" s="4">
        <v>0</v>
      </c>
      <c r="H74" s="1">
        <f t="shared" ref="H74" si="175">(IF(D74="SELL",E74-F74,IF(D74="BUY",F74-E74)))*C74</f>
        <v>18700</v>
      </c>
      <c r="I74" s="2">
        <f t="shared" ref="I74" si="176">H74/C74</f>
        <v>34</v>
      </c>
      <c r="J74" s="2">
        <f t="shared" ref="J74" si="177">I74*C74</f>
        <v>18700</v>
      </c>
    </row>
    <row r="75" spans="1:10" ht="14.25" customHeight="1">
      <c r="A75" s="16">
        <v>44063</v>
      </c>
      <c r="B75" s="10" t="s">
        <v>358</v>
      </c>
      <c r="C75" s="10">
        <v>500</v>
      </c>
      <c r="D75" s="10" t="s">
        <v>11</v>
      </c>
      <c r="E75" s="17">
        <v>1962</v>
      </c>
      <c r="F75" s="17">
        <v>1980</v>
      </c>
      <c r="G75" s="4">
        <v>0</v>
      </c>
      <c r="H75" s="1">
        <f t="shared" ref="H75" si="178">(IF(D75="SELL",E75-F75,IF(D75="BUY",F75-E75)))*C75</f>
        <v>9000</v>
      </c>
      <c r="I75" s="2">
        <f t="shared" ref="I75" si="179">H75/C75</f>
        <v>18</v>
      </c>
      <c r="J75" s="2">
        <f t="shared" ref="J75" si="180">I75*C75</f>
        <v>9000</v>
      </c>
    </row>
    <row r="76" spans="1:10" ht="14.25" customHeight="1">
      <c r="A76" s="16">
        <v>44062</v>
      </c>
      <c r="B76" s="10" t="s">
        <v>352</v>
      </c>
      <c r="C76" s="10">
        <v>300</v>
      </c>
      <c r="D76" s="10" t="s">
        <v>11</v>
      </c>
      <c r="E76" s="17">
        <v>1895</v>
      </c>
      <c r="F76" s="17">
        <v>1865</v>
      </c>
      <c r="G76" s="4">
        <v>0</v>
      </c>
      <c r="H76" s="1">
        <f t="shared" ref="H76" si="181">(IF(D76="SELL",E76-F76,IF(D76="BUY",F76-E76)))*C76</f>
        <v>-9000</v>
      </c>
      <c r="I76" s="2">
        <f t="shared" ref="I76" si="182">H76/C76</f>
        <v>-30</v>
      </c>
      <c r="J76" s="2">
        <f t="shared" ref="J76" si="183">I76*C76</f>
        <v>-9000</v>
      </c>
    </row>
    <row r="77" spans="1:10" ht="14.25" customHeight="1">
      <c r="A77" s="16">
        <v>44061</v>
      </c>
      <c r="B77" s="10" t="s">
        <v>352</v>
      </c>
      <c r="C77" s="10">
        <v>300</v>
      </c>
      <c r="D77" s="10" t="s">
        <v>11</v>
      </c>
      <c r="E77" s="17">
        <v>1852</v>
      </c>
      <c r="F77" s="17">
        <v>1883.4</v>
      </c>
      <c r="G77" s="4">
        <v>0</v>
      </c>
      <c r="H77" s="1">
        <f t="shared" ref="H77" si="184">(IF(D77="SELL",E77-F77,IF(D77="BUY",F77-E77)))*C77</f>
        <v>9420.0000000000273</v>
      </c>
      <c r="I77" s="2">
        <f t="shared" ref="I77" si="185">H77/C77</f>
        <v>31.400000000000091</v>
      </c>
      <c r="J77" s="2">
        <f t="shared" ref="J77" si="186">I77*C77</f>
        <v>9420.0000000000273</v>
      </c>
    </row>
    <row r="78" spans="1:10" ht="14.25" customHeight="1">
      <c r="A78" s="16">
        <v>44060</v>
      </c>
      <c r="B78" s="10" t="s">
        <v>374</v>
      </c>
      <c r="C78" s="10">
        <v>100</v>
      </c>
      <c r="D78" s="10" t="s">
        <v>11</v>
      </c>
      <c r="E78" s="17">
        <v>6750</v>
      </c>
      <c r="F78" s="17">
        <v>6789</v>
      </c>
      <c r="G78" s="4">
        <v>0</v>
      </c>
      <c r="H78" s="1">
        <f t="shared" ref="H78" si="187">(IF(D78="SELL",E78-F78,IF(D78="BUY",F78-E78)))*C78</f>
        <v>3900</v>
      </c>
      <c r="I78" s="2">
        <f t="shared" ref="I78" si="188">H78/C78</f>
        <v>39</v>
      </c>
      <c r="J78" s="2">
        <f t="shared" ref="J78" si="189">I78*C78</f>
        <v>3900</v>
      </c>
    </row>
    <row r="79" spans="1:10" ht="14.25" customHeight="1">
      <c r="A79" s="16">
        <v>44060</v>
      </c>
      <c r="B79" s="10" t="s">
        <v>371</v>
      </c>
      <c r="C79" s="10">
        <v>375</v>
      </c>
      <c r="D79" s="10" t="s">
        <v>11</v>
      </c>
      <c r="E79" s="17">
        <v>2030</v>
      </c>
      <c r="F79" s="17">
        <v>1997</v>
      </c>
      <c r="G79" s="4">
        <v>0</v>
      </c>
      <c r="H79" s="1">
        <f t="shared" ref="H79" si="190">(IF(D79="SELL",E79-F79,IF(D79="BUY",F79-E79)))*C79</f>
        <v>-12375</v>
      </c>
      <c r="I79" s="2">
        <f t="shared" ref="I79" si="191">H79/C79</f>
        <v>-33</v>
      </c>
      <c r="J79" s="2">
        <f t="shared" ref="J79" si="192">I79*C79</f>
        <v>-12375</v>
      </c>
    </row>
    <row r="80" spans="1:10" ht="14.25" customHeight="1">
      <c r="A80" s="16">
        <v>44057</v>
      </c>
      <c r="B80" s="10" t="s">
        <v>373</v>
      </c>
      <c r="C80" s="10">
        <v>1200</v>
      </c>
      <c r="D80" s="10" t="s">
        <v>11</v>
      </c>
      <c r="E80" s="17">
        <v>706.5</v>
      </c>
      <c r="F80" s="17">
        <v>711.5</v>
      </c>
      <c r="G80" s="4">
        <v>0</v>
      </c>
      <c r="H80" s="1">
        <f t="shared" ref="H80" si="193">(IF(D80="SELL",E80-F80,IF(D80="BUY",F80-E80)))*C80</f>
        <v>6000</v>
      </c>
      <c r="I80" s="2">
        <f t="shared" ref="I80" si="194">H80/C80</f>
        <v>5</v>
      </c>
      <c r="J80" s="2">
        <f t="shared" ref="J80" si="195">I80*C80</f>
        <v>6000</v>
      </c>
    </row>
    <row r="81" spans="1:10" ht="14.25" customHeight="1">
      <c r="A81" s="16">
        <v>44056</v>
      </c>
      <c r="B81" s="10" t="s">
        <v>346</v>
      </c>
      <c r="C81" s="10">
        <v>400</v>
      </c>
      <c r="D81" s="10" t="s">
        <v>11</v>
      </c>
      <c r="E81" s="17">
        <v>3150</v>
      </c>
      <c r="F81" s="17">
        <v>3180</v>
      </c>
      <c r="G81" s="4">
        <v>0</v>
      </c>
      <c r="H81" s="1">
        <f t="shared" ref="H81" si="196">(IF(D81="SELL",E81-F81,IF(D81="BUY",F81-E81)))*C81</f>
        <v>12000</v>
      </c>
      <c r="I81" s="2">
        <f t="shared" ref="I81" si="197">H81/C81</f>
        <v>30</v>
      </c>
      <c r="J81" s="2">
        <f t="shared" ref="J81" si="198">I81*C81</f>
        <v>12000</v>
      </c>
    </row>
    <row r="82" spans="1:10" ht="15" customHeight="1">
      <c r="A82" s="16">
        <v>44055</v>
      </c>
      <c r="B82" s="10" t="s">
        <v>108</v>
      </c>
      <c r="C82" s="10">
        <v>800</v>
      </c>
      <c r="D82" s="10" t="s">
        <v>11</v>
      </c>
      <c r="E82" s="17">
        <v>1375</v>
      </c>
      <c r="F82" s="17">
        <v>1383</v>
      </c>
      <c r="G82" s="4">
        <v>0</v>
      </c>
      <c r="H82" s="1">
        <f t="shared" ref="H82" si="199">(IF(D82="SELL",E82-F82,IF(D82="BUY",F82-E82)))*C82</f>
        <v>6400</v>
      </c>
      <c r="I82" s="2">
        <f t="shared" ref="I82" si="200">H82/C82</f>
        <v>8</v>
      </c>
      <c r="J82" s="2">
        <f t="shared" ref="J82" si="201">I82*C82</f>
        <v>6400</v>
      </c>
    </row>
    <row r="83" spans="1:10" ht="15" customHeight="1">
      <c r="A83" s="16">
        <v>44054</v>
      </c>
      <c r="B83" s="10" t="s">
        <v>352</v>
      </c>
      <c r="C83" s="10">
        <v>300</v>
      </c>
      <c r="D83" s="10" t="s">
        <v>11</v>
      </c>
      <c r="E83" s="17">
        <v>1815</v>
      </c>
      <c r="F83" s="17">
        <v>1839</v>
      </c>
      <c r="G83" s="4">
        <v>0</v>
      </c>
      <c r="H83" s="1">
        <f t="shared" ref="H83" si="202">(IF(D83="SELL",E83-F83,IF(D83="BUY",F83-E83)))*C83</f>
        <v>7200</v>
      </c>
      <c r="I83" s="2">
        <f t="shared" ref="I83" si="203">H83/C83</f>
        <v>24</v>
      </c>
      <c r="J83" s="2">
        <f t="shared" ref="J83" si="204">I83*C83</f>
        <v>7200</v>
      </c>
    </row>
    <row r="84" spans="1:10" ht="15" customHeight="1">
      <c r="A84" s="16">
        <v>44053</v>
      </c>
      <c r="B84" s="10" t="s">
        <v>231</v>
      </c>
      <c r="C84" s="10">
        <v>1200</v>
      </c>
      <c r="D84" s="10" t="s">
        <v>11</v>
      </c>
      <c r="E84" s="17">
        <v>670</v>
      </c>
      <c r="F84" s="17">
        <v>678</v>
      </c>
      <c r="G84" s="4">
        <v>0</v>
      </c>
      <c r="H84" s="1">
        <f t="shared" ref="H84" si="205">(IF(D84="SELL",E84-F84,IF(D84="BUY",F84-E84)))*C84</f>
        <v>9600</v>
      </c>
      <c r="I84" s="2">
        <f t="shared" ref="I84" si="206">H84/C84</f>
        <v>8</v>
      </c>
      <c r="J84" s="2">
        <f t="shared" ref="J84" si="207">I84*C84</f>
        <v>9600</v>
      </c>
    </row>
    <row r="85" spans="1:10" ht="15" customHeight="1">
      <c r="A85" s="16">
        <v>44050</v>
      </c>
      <c r="B85" s="10" t="s">
        <v>352</v>
      </c>
      <c r="C85" s="10">
        <v>300</v>
      </c>
      <c r="D85" s="10" t="s">
        <v>11</v>
      </c>
      <c r="E85" s="17">
        <v>1758</v>
      </c>
      <c r="F85" s="17">
        <v>1815</v>
      </c>
      <c r="G85" s="4">
        <v>0</v>
      </c>
      <c r="H85" s="1">
        <f t="shared" ref="H85" si="208">(IF(D85="SELL",E85-F85,IF(D85="BUY",F85-E85)))*C85</f>
        <v>17100</v>
      </c>
      <c r="I85" s="2">
        <f t="shared" ref="I85" si="209">H85/C85</f>
        <v>57</v>
      </c>
      <c r="J85" s="2">
        <f t="shared" ref="J85" si="210">I85*C85</f>
        <v>17100</v>
      </c>
    </row>
    <row r="86" spans="1:10" ht="15" customHeight="1">
      <c r="A86" s="16">
        <v>44049</v>
      </c>
      <c r="B86" s="10" t="s">
        <v>371</v>
      </c>
      <c r="C86" s="10">
        <v>375</v>
      </c>
      <c r="D86" s="10" t="s">
        <v>11</v>
      </c>
      <c r="E86" s="17">
        <v>1995</v>
      </c>
      <c r="F86" s="17">
        <v>2030</v>
      </c>
      <c r="G86" s="4">
        <v>0</v>
      </c>
      <c r="H86" s="1">
        <f t="shared" ref="H86" si="211">(IF(D86="SELL",E86-F86,IF(D86="BUY",F86-E86)))*C86</f>
        <v>13125</v>
      </c>
      <c r="I86" s="2">
        <f t="shared" ref="I86" si="212">H86/C86</f>
        <v>35</v>
      </c>
      <c r="J86" s="2">
        <f t="shared" ref="J86" si="213">I86*C86</f>
        <v>13125</v>
      </c>
    </row>
    <row r="87" spans="1:10" ht="15" customHeight="1">
      <c r="A87" s="16">
        <v>44047</v>
      </c>
      <c r="B87" s="10" t="s">
        <v>329</v>
      </c>
      <c r="C87" s="10">
        <v>500</v>
      </c>
      <c r="D87" s="10" t="s">
        <v>11</v>
      </c>
      <c r="E87" s="17">
        <v>2068</v>
      </c>
      <c r="F87" s="17">
        <v>2120</v>
      </c>
      <c r="G87" s="4">
        <v>0</v>
      </c>
      <c r="H87" s="1">
        <f t="shared" ref="H87" si="214">(IF(D87="SELL",E87-F87,IF(D87="BUY",F87-E87)))*C87</f>
        <v>26000</v>
      </c>
      <c r="I87" s="2">
        <f t="shared" ref="I87:I88" si="215">H87/C87</f>
        <v>52</v>
      </c>
      <c r="J87" s="2">
        <f t="shared" ref="J87" si="216">I87*C87</f>
        <v>26000</v>
      </c>
    </row>
    <row r="88" spans="1:10" ht="15" customHeight="1">
      <c r="A88" s="16">
        <v>44046</v>
      </c>
      <c r="B88" s="10" t="s">
        <v>226</v>
      </c>
      <c r="C88" s="10">
        <v>500</v>
      </c>
      <c r="D88" s="10" t="s">
        <v>11</v>
      </c>
      <c r="E88" s="17">
        <v>2733</v>
      </c>
      <c r="F88" s="17">
        <v>2755</v>
      </c>
      <c r="G88" s="4">
        <v>0</v>
      </c>
      <c r="H88" s="1">
        <f t="shared" ref="H88" si="217">(IF(D88="SELL",E88-F88,IF(D88="BUY",F88-E88)))*C88</f>
        <v>11000</v>
      </c>
      <c r="I88" s="2">
        <f t="shared" si="215"/>
        <v>22</v>
      </c>
      <c r="J88" s="2">
        <f t="shared" ref="J88" si="218">I88*C88</f>
        <v>11000</v>
      </c>
    </row>
    <row r="89" spans="1:10" ht="15" customHeight="1">
      <c r="A89" s="16">
        <v>44043</v>
      </c>
      <c r="B89" s="10" t="s">
        <v>366</v>
      </c>
      <c r="C89" s="10">
        <v>1300</v>
      </c>
      <c r="D89" s="10" t="s">
        <v>11</v>
      </c>
      <c r="E89" s="17">
        <v>849</v>
      </c>
      <c r="F89" s="17">
        <v>875</v>
      </c>
      <c r="G89" s="4">
        <v>0</v>
      </c>
      <c r="H89" s="1">
        <f t="shared" ref="H89" si="219">(IF(D89="SELL",E89-F89,IF(D89="BUY",F89-E89)))*C89</f>
        <v>33800</v>
      </c>
      <c r="I89" s="2">
        <f t="shared" ref="I89" si="220">H89/C89</f>
        <v>26</v>
      </c>
      <c r="J89" s="2">
        <f t="shared" ref="J89" si="221">I89*C89</f>
        <v>33800</v>
      </c>
    </row>
    <row r="90" spans="1:10" ht="15" customHeight="1">
      <c r="A90" s="16">
        <v>44042</v>
      </c>
      <c r="B90" s="10" t="s">
        <v>371</v>
      </c>
      <c r="C90" s="10">
        <v>375</v>
      </c>
      <c r="D90" s="10" t="s">
        <v>11</v>
      </c>
      <c r="E90" s="17">
        <v>1895</v>
      </c>
      <c r="F90" s="17">
        <v>1930</v>
      </c>
      <c r="G90" s="4">
        <v>0</v>
      </c>
      <c r="H90" s="1">
        <f t="shared" ref="H90" si="222">(IF(D90="SELL",E90-F90,IF(D90="BUY",F90-E90)))*C90</f>
        <v>13125</v>
      </c>
      <c r="I90" s="2">
        <f t="shared" ref="I90" si="223">H90/C90</f>
        <v>35</v>
      </c>
      <c r="J90" s="2">
        <f t="shared" ref="J90" si="224">I90*C90</f>
        <v>13125</v>
      </c>
    </row>
    <row r="91" spans="1:10" ht="15" customHeight="1">
      <c r="A91" s="16">
        <v>44041</v>
      </c>
      <c r="B91" s="10" t="s">
        <v>301</v>
      </c>
      <c r="C91" s="10">
        <v>250</v>
      </c>
      <c r="D91" s="10" t="s">
        <v>11</v>
      </c>
      <c r="E91" s="17">
        <v>4140</v>
      </c>
      <c r="F91" s="17">
        <v>4250</v>
      </c>
      <c r="G91" s="4">
        <v>0</v>
      </c>
      <c r="H91" s="1">
        <f t="shared" ref="H91" si="225">(IF(D91="SELL",E91-F91,IF(D91="BUY",F91-E91)))*C91</f>
        <v>27500</v>
      </c>
      <c r="I91" s="2">
        <f t="shared" ref="I91" si="226">H91/C91</f>
        <v>110</v>
      </c>
      <c r="J91" s="2">
        <f t="shared" ref="J91" si="227">I91*C91</f>
        <v>27500</v>
      </c>
    </row>
    <row r="92" spans="1:10" ht="15" customHeight="1">
      <c r="A92" s="16">
        <v>44040</v>
      </c>
      <c r="B92" s="10" t="s">
        <v>268</v>
      </c>
      <c r="C92" s="10">
        <v>1875</v>
      </c>
      <c r="D92" s="10" t="s">
        <v>11</v>
      </c>
      <c r="E92" s="17">
        <v>564</v>
      </c>
      <c r="F92" s="17">
        <v>571</v>
      </c>
      <c r="G92" s="4">
        <v>0</v>
      </c>
      <c r="H92" s="1">
        <f t="shared" ref="H92" si="228">(IF(D92="SELL",E92-F92,IF(D92="BUY",F92-E92)))*C92</f>
        <v>13125</v>
      </c>
      <c r="I92" s="2">
        <f t="shared" ref="I92" si="229">H92/C92</f>
        <v>7</v>
      </c>
      <c r="J92" s="2">
        <f t="shared" ref="J92" si="230">I92*C92</f>
        <v>13125</v>
      </c>
    </row>
    <row r="93" spans="1:10" ht="15" customHeight="1">
      <c r="A93" s="16">
        <v>44039</v>
      </c>
      <c r="B93" s="10" t="s">
        <v>165</v>
      </c>
      <c r="C93" s="10">
        <v>1100</v>
      </c>
      <c r="D93" s="10" t="s">
        <v>11</v>
      </c>
      <c r="E93" s="17">
        <v>632</v>
      </c>
      <c r="F93" s="17">
        <v>634</v>
      </c>
      <c r="G93" s="4">
        <v>0</v>
      </c>
      <c r="H93" s="1">
        <f t="shared" ref="H93" si="231">(IF(D93="SELL",E93-F93,IF(D93="BUY",F93-E93)))*C93</f>
        <v>2200</v>
      </c>
      <c r="I93" s="2">
        <f t="shared" ref="I93" si="232">H93/C93</f>
        <v>2</v>
      </c>
      <c r="J93" s="2">
        <f t="shared" ref="J93" si="233">I93*C93</f>
        <v>2200</v>
      </c>
    </row>
    <row r="94" spans="1:10" ht="15" customHeight="1">
      <c r="A94" s="16">
        <v>44036</v>
      </c>
      <c r="B94" s="10" t="s">
        <v>150</v>
      </c>
      <c r="C94" s="10">
        <v>1400</v>
      </c>
      <c r="D94" s="10" t="s">
        <v>11</v>
      </c>
      <c r="E94" s="17">
        <v>655</v>
      </c>
      <c r="F94" s="17">
        <v>670</v>
      </c>
      <c r="G94" s="4">
        <v>0</v>
      </c>
      <c r="H94" s="1">
        <f t="shared" ref="H94" si="234">(IF(D94="SELL",E94-F94,IF(D94="BUY",F94-E94)))*C94</f>
        <v>21000</v>
      </c>
      <c r="I94" s="2">
        <f t="shared" ref="I94" si="235">H94/C94</f>
        <v>15</v>
      </c>
      <c r="J94" s="2">
        <f t="shared" ref="J94" si="236">I94*C94</f>
        <v>21000</v>
      </c>
    </row>
    <row r="95" spans="1:10" ht="15" customHeight="1">
      <c r="A95" s="16">
        <v>44035</v>
      </c>
      <c r="B95" s="10" t="s">
        <v>227</v>
      </c>
      <c r="C95" s="10">
        <v>250</v>
      </c>
      <c r="D95" s="10" t="s">
        <v>11</v>
      </c>
      <c r="E95" s="17">
        <v>3872</v>
      </c>
      <c r="F95" s="17">
        <v>3825</v>
      </c>
      <c r="G95" s="4">
        <v>0</v>
      </c>
      <c r="H95" s="1">
        <f t="shared" ref="H95" si="237">(IF(D95="SELL",E95-F95,IF(D95="BUY",F95-E95)))*C95</f>
        <v>-11750</v>
      </c>
      <c r="I95" s="2">
        <f t="shared" ref="I95" si="238">H95/C95</f>
        <v>-47</v>
      </c>
      <c r="J95" s="2">
        <f t="shared" ref="J95" si="239">I95*C95</f>
        <v>-11750</v>
      </c>
    </row>
    <row r="96" spans="1:10" ht="15" customHeight="1">
      <c r="A96" s="16">
        <v>44034</v>
      </c>
      <c r="B96" s="10" t="s">
        <v>15</v>
      </c>
      <c r="C96" s="10">
        <v>5700</v>
      </c>
      <c r="D96" s="10" t="s">
        <v>29</v>
      </c>
      <c r="E96" s="17">
        <v>105.5</v>
      </c>
      <c r="F96" s="17">
        <v>104.15</v>
      </c>
      <c r="G96" s="4">
        <v>0</v>
      </c>
      <c r="H96" s="1">
        <f t="shared" ref="H96" si="240">(IF(D96="SELL",E96-F96,IF(D96="BUY",F96-E96)))*C96</f>
        <v>7694.9999999999673</v>
      </c>
      <c r="I96" s="2">
        <f t="shared" ref="I96" si="241">H96/C96</f>
        <v>1.3499999999999943</v>
      </c>
      <c r="J96" s="2">
        <f t="shared" ref="J96" si="242">I96*C96</f>
        <v>7694.9999999999673</v>
      </c>
    </row>
    <row r="97" spans="1:10" ht="15" customHeight="1">
      <c r="A97" s="16">
        <v>44033</v>
      </c>
      <c r="B97" s="10" t="s">
        <v>21</v>
      </c>
      <c r="C97" s="10">
        <v>505</v>
      </c>
      <c r="D97" s="10" t="s">
        <v>11</v>
      </c>
      <c r="E97" s="17">
        <v>1970</v>
      </c>
      <c r="F97" s="17">
        <v>1979.9</v>
      </c>
      <c r="G97" s="4">
        <v>0</v>
      </c>
      <c r="H97" s="1">
        <f t="shared" ref="H97" si="243">(IF(D97="SELL",E97-F97,IF(D97="BUY",F97-E97)))*C97</f>
        <v>4999.5000000000455</v>
      </c>
      <c r="I97" s="2">
        <f t="shared" ref="I97" si="244">H97/C97</f>
        <v>9.9000000000000892</v>
      </c>
      <c r="J97" s="2">
        <f t="shared" ref="J97" si="245">I97*C97</f>
        <v>4999.5000000000455</v>
      </c>
    </row>
    <row r="98" spans="1:10" ht="15" customHeight="1">
      <c r="A98" s="16">
        <v>44032</v>
      </c>
      <c r="B98" s="10" t="s">
        <v>227</v>
      </c>
      <c r="C98" s="10">
        <v>250</v>
      </c>
      <c r="D98" s="10" t="s">
        <v>11</v>
      </c>
      <c r="E98" s="17">
        <v>3880</v>
      </c>
      <c r="F98" s="17">
        <v>3925</v>
      </c>
      <c r="G98" s="4">
        <v>0</v>
      </c>
      <c r="H98" s="1">
        <f t="shared" ref="H98" si="246">(IF(D98="SELL",E98-F98,IF(D98="BUY",F98-E98)))*C98</f>
        <v>11250</v>
      </c>
      <c r="I98" s="2">
        <f t="shared" ref="I98" si="247">H98/C98</f>
        <v>45</v>
      </c>
      <c r="J98" s="2">
        <f t="shared" ref="J98" si="248">I98*C98</f>
        <v>11250</v>
      </c>
    </row>
    <row r="99" spans="1:10" ht="15" customHeight="1">
      <c r="A99" s="16">
        <v>44029</v>
      </c>
      <c r="B99" s="10" t="s">
        <v>321</v>
      </c>
      <c r="C99" s="10">
        <v>1300</v>
      </c>
      <c r="D99" s="10" t="s">
        <v>11</v>
      </c>
      <c r="E99" s="17">
        <v>685</v>
      </c>
      <c r="F99" s="17">
        <v>695</v>
      </c>
      <c r="G99" s="4">
        <v>0</v>
      </c>
      <c r="H99" s="1">
        <f t="shared" ref="H99" si="249">(IF(D99="SELL",E99-F99,IF(D99="BUY",F99-E99)))*C99</f>
        <v>13000</v>
      </c>
      <c r="I99" s="2">
        <f t="shared" ref="I99" si="250">H99/C99</f>
        <v>10</v>
      </c>
      <c r="J99" s="2">
        <f t="shared" ref="J99" si="251">I99*C99</f>
        <v>13000</v>
      </c>
    </row>
    <row r="100" spans="1:10" ht="15" customHeight="1">
      <c r="A100" s="16">
        <v>44028</v>
      </c>
      <c r="B100" s="10" t="s">
        <v>372</v>
      </c>
      <c r="C100" s="10">
        <v>250</v>
      </c>
      <c r="D100" s="10" t="s">
        <v>11</v>
      </c>
      <c r="E100" s="17">
        <v>3060</v>
      </c>
      <c r="F100" s="17">
        <v>3005</v>
      </c>
      <c r="G100" s="4">
        <v>0</v>
      </c>
      <c r="H100" s="1">
        <f t="shared" ref="H100" si="252">(IF(D100="SELL",E100-F100,IF(D100="BUY",F100-E100)))*C100</f>
        <v>-13750</v>
      </c>
      <c r="I100" s="2">
        <f t="shared" ref="I100" si="253">H100/C100</f>
        <v>-55</v>
      </c>
      <c r="J100" s="2">
        <f t="shared" ref="J100" si="254">I100*C100</f>
        <v>-13750</v>
      </c>
    </row>
    <row r="101" spans="1:10" ht="15" customHeight="1">
      <c r="A101" s="16">
        <v>44027</v>
      </c>
      <c r="B101" s="10" t="s">
        <v>371</v>
      </c>
      <c r="C101" s="10">
        <v>375</v>
      </c>
      <c r="D101" s="10" t="s">
        <v>11</v>
      </c>
      <c r="E101" s="17">
        <v>1615</v>
      </c>
      <c r="F101" s="17">
        <v>1686</v>
      </c>
      <c r="G101" s="4">
        <v>0</v>
      </c>
      <c r="H101" s="1">
        <f t="shared" ref="H101" si="255">(IF(D101="SELL",E101-F101,IF(D101="BUY",F101-E101)))*C101</f>
        <v>26625</v>
      </c>
      <c r="I101" s="2">
        <f t="shared" ref="I101:I102" si="256">H101/C101</f>
        <v>71</v>
      </c>
      <c r="J101" s="2">
        <f t="shared" ref="J101" si="257">I101*C101</f>
        <v>26625</v>
      </c>
    </row>
    <row r="102" spans="1:10" ht="15" customHeight="1">
      <c r="A102" s="16">
        <v>44026</v>
      </c>
      <c r="B102" s="10" t="s">
        <v>210</v>
      </c>
      <c r="C102" s="10">
        <v>800</v>
      </c>
      <c r="D102" s="10" t="s">
        <v>11</v>
      </c>
      <c r="E102" s="17">
        <v>1020</v>
      </c>
      <c r="F102" s="17">
        <v>1003</v>
      </c>
      <c r="G102" s="4">
        <v>0</v>
      </c>
      <c r="H102" s="1">
        <f t="shared" ref="H102" si="258">(IF(D102="SELL",E102-F102,IF(D102="BUY",F102-E102)))*C102</f>
        <v>-13600</v>
      </c>
      <c r="I102" s="2">
        <f t="shared" si="256"/>
        <v>-17</v>
      </c>
      <c r="J102" s="2">
        <f t="shared" ref="J102" si="259">I102*C102</f>
        <v>-13600</v>
      </c>
    </row>
    <row r="103" spans="1:10" ht="15" customHeight="1">
      <c r="A103" s="16">
        <v>44025</v>
      </c>
      <c r="B103" s="10" t="s">
        <v>369</v>
      </c>
      <c r="C103" s="10">
        <v>3200</v>
      </c>
      <c r="D103" s="10" t="s">
        <v>11</v>
      </c>
      <c r="E103" s="17">
        <v>228</v>
      </c>
      <c r="F103" s="17">
        <v>229.9</v>
      </c>
      <c r="G103" s="4">
        <v>0</v>
      </c>
      <c r="H103" s="1">
        <f t="shared" ref="H103" si="260">(IF(D103="SELL",E103-F103,IF(D103="BUY",F103-E103)))*C103</f>
        <v>6080.0000000000182</v>
      </c>
      <c r="I103" s="2">
        <f t="shared" ref="I103" si="261">H103/C103</f>
        <v>1.9000000000000057</v>
      </c>
      <c r="J103" s="2">
        <f t="shared" ref="J103" si="262">I103*C103</f>
        <v>6080.0000000000182</v>
      </c>
    </row>
    <row r="104" spans="1:10" ht="15" customHeight="1">
      <c r="A104" s="16">
        <v>44022</v>
      </c>
      <c r="B104" s="10" t="s">
        <v>370</v>
      </c>
      <c r="C104" s="10">
        <v>1250</v>
      </c>
      <c r="D104" s="10" t="s">
        <v>11</v>
      </c>
      <c r="E104" s="17">
        <v>636.5</v>
      </c>
      <c r="F104" s="17">
        <v>640</v>
      </c>
      <c r="G104" s="4">
        <v>0</v>
      </c>
      <c r="H104" s="1">
        <f t="shared" ref="H104" si="263">(IF(D104="SELL",E104-F104,IF(D104="BUY",F104-E104)))*C104</f>
        <v>4375</v>
      </c>
      <c r="I104" s="2">
        <f t="shared" ref="I104" si="264">H104/C104</f>
        <v>3.5</v>
      </c>
      <c r="J104" s="2">
        <f t="shared" ref="J104" si="265">I104*C104</f>
        <v>4375</v>
      </c>
    </row>
    <row r="105" spans="1:10" ht="15" customHeight="1">
      <c r="A105" s="16">
        <v>44021</v>
      </c>
      <c r="B105" s="10" t="s">
        <v>84</v>
      </c>
      <c r="C105" s="10">
        <v>300</v>
      </c>
      <c r="D105" s="10" t="s">
        <v>11</v>
      </c>
      <c r="E105" s="17">
        <v>1930</v>
      </c>
      <c r="F105" s="17">
        <v>1950</v>
      </c>
      <c r="G105" s="4">
        <v>0</v>
      </c>
      <c r="H105" s="1">
        <f t="shared" ref="H105:H106" si="266">(IF(D105="SELL",E105-F105,IF(D105="BUY",F105-E105)))*C105</f>
        <v>6000</v>
      </c>
      <c r="I105" s="2">
        <f t="shared" ref="I105:I106" si="267">H105/C105</f>
        <v>20</v>
      </c>
      <c r="J105" s="2">
        <f t="shared" ref="J105:J106" si="268">I105*C105</f>
        <v>6000</v>
      </c>
    </row>
    <row r="106" spans="1:10" ht="15" customHeight="1">
      <c r="A106" s="16">
        <v>44020</v>
      </c>
      <c r="B106" s="10" t="s">
        <v>366</v>
      </c>
      <c r="C106" s="10">
        <v>1300</v>
      </c>
      <c r="D106" s="10" t="s">
        <v>11</v>
      </c>
      <c r="E106" s="17">
        <v>794</v>
      </c>
      <c r="F106" s="17">
        <v>810</v>
      </c>
      <c r="G106" s="4">
        <v>0</v>
      </c>
      <c r="H106" s="1">
        <f t="shared" si="266"/>
        <v>20800</v>
      </c>
      <c r="I106" s="2">
        <f t="shared" si="267"/>
        <v>16</v>
      </c>
      <c r="J106" s="2">
        <f t="shared" si="268"/>
        <v>20800</v>
      </c>
    </row>
    <row r="107" spans="1:10" ht="15" customHeight="1">
      <c r="A107" s="16">
        <v>44019</v>
      </c>
      <c r="B107" s="10" t="s">
        <v>166</v>
      </c>
      <c r="C107" s="10">
        <v>3000</v>
      </c>
      <c r="D107" s="10" t="s">
        <v>11</v>
      </c>
      <c r="E107" s="17">
        <v>336</v>
      </c>
      <c r="F107" s="17">
        <v>338.95</v>
      </c>
      <c r="G107" s="4">
        <v>0</v>
      </c>
      <c r="H107" s="1">
        <f t="shared" ref="H107" si="269">(IF(D107="SELL",E107-F107,IF(D107="BUY",F107-E107)))*C107</f>
        <v>8849.9999999999654</v>
      </c>
      <c r="I107" s="2">
        <f t="shared" ref="I107" si="270">H107/C107</f>
        <v>2.9499999999999886</v>
      </c>
      <c r="J107" s="2">
        <f t="shared" ref="J107" si="271">I107*C107</f>
        <v>8849.9999999999654</v>
      </c>
    </row>
    <row r="108" spans="1:10" ht="15" customHeight="1">
      <c r="A108" s="16">
        <v>44018</v>
      </c>
      <c r="B108" s="10" t="s">
        <v>364</v>
      </c>
      <c r="C108" s="10">
        <v>2700</v>
      </c>
      <c r="D108" s="10" t="s">
        <v>11</v>
      </c>
      <c r="E108" s="17">
        <v>404</v>
      </c>
      <c r="F108" s="17">
        <v>409</v>
      </c>
      <c r="G108" s="4">
        <v>0</v>
      </c>
      <c r="H108" s="1">
        <f t="shared" ref="H108" si="272">(IF(D108="SELL",E108-F108,IF(D108="BUY",F108-E108)))*C108</f>
        <v>13500</v>
      </c>
      <c r="I108" s="2">
        <f t="shared" ref="I108" si="273">H108/C108</f>
        <v>5</v>
      </c>
      <c r="J108" s="2">
        <f t="shared" ref="J108" si="274">I108*C108</f>
        <v>13500</v>
      </c>
    </row>
    <row r="109" spans="1:10" ht="15" customHeight="1">
      <c r="A109" s="16">
        <v>44014</v>
      </c>
      <c r="B109" s="10" t="s">
        <v>359</v>
      </c>
      <c r="C109" s="10">
        <v>300</v>
      </c>
      <c r="D109" s="10" t="s">
        <v>11</v>
      </c>
      <c r="E109" s="17">
        <v>2115</v>
      </c>
      <c r="F109" s="17">
        <v>2150</v>
      </c>
      <c r="G109" s="4">
        <v>0</v>
      </c>
      <c r="H109" s="1">
        <f t="shared" ref="H109" si="275">(IF(D109="SELL",E109-F109,IF(D109="BUY",F109-E109)))*C109</f>
        <v>10500</v>
      </c>
      <c r="I109" s="2">
        <f t="shared" ref="I109" si="276">H109/C109</f>
        <v>35</v>
      </c>
      <c r="J109" s="2">
        <f t="shared" ref="J109" si="277">I109*C109</f>
        <v>10500</v>
      </c>
    </row>
    <row r="110" spans="1:10" ht="15" customHeight="1">
      <c r="A110" s="16">
        <v>44013</v>
      </c>
      <c r="B110" s="10" t="s">
        <v>349</v>
      </c>
      <c r="C110" s="10">
        <v>750</v>
      </c>
      <c r="D110" s="10" t="s">
        <v>11</v>
      </c>
      <c r="E110" s="17">
        <v>1115</v>
      </c>
      <c r="F110" s="17">
        <v>1127</v>
      </c>
      <c r="G110" s="4">
        <v>0</v>
      </c>
      <c r="H110" s="1">
        <f t="shared" ref="H110" si="278">(IF(D110="SELL",E110-F110,IF(D110="BUY",F110-E110)))*C110</f>
        <v>9000</v>
      </c>
      <c r="I110" s="2">
        <f t="shared" ref="I110" si="279">H110/C110</f>
        <v>12</v>
      </c>
      <c r="J110" s="2">
        <f t="shared" ref="J110" si="280">I110*C110</f>
        <v>9000</v>
      </c>
    </row>
    <row r="111" spans="1:10" ht="15" customHeight="1">
      <c r="A111" s="16">
        <v>44012</v>
      </c>
      <c r="B111" s="10" t="s">
        <v>311</v>
      </c>
      <c r="C111" s="10">
        <v>5000</v>
      </c>
      <c r="D111" s="10" t="s">
        <v>11</v>
      </c>
      <c r="E111" s="17">
        <v>160</v>
      </c>
      <c r="F111" s="17">
        <v>162.5</v>
      </c>
      <c r="G111" s="4">
        <v>0</v>
      </c>
      <c r="H111" s="1">
        <f t="shared" ref="H111" si="281">(IF(D111="SELL",E111-F111,IF(D111="BUY",F111-E111)))*C111</f>
        <v>12500</v>
      </c>
      <c r="I111" s="2">
        <f t="shared" ref="I111" si="282">H111/C111</f>
        <v>2.5</v>
      </c>
      <c r="J111" s="2">
        <f t="shared" ref="J111" si="283">I111*C111</f>
        <v>12500</v>
      </c>
    </row>
    <row r="112" spans="1:10" ht="15" customHeight="1">
      <c r="A112" s="16">
        <v>44011</v>
      </c>
      <c r="B112" s="10" t="s">
        <v>116</v>
      </c>
      <c r="C112" s="10">
        <v>200</v>
      </c>
      <c r="D112" s="10" t="s">
        <v>11</v>
      </c>
      <c r="E112" s="17">
        <v>3510</v>
      </c>
      <c r="F112" s="17">
        <v>3550</v>
      </c>
      <c r="G112" s="4">
        <v>0</v>
      </c>
      <c r="H112" s="1">
        <f t="shared" ref="H112" si="284">(IF(D112="SELL",E112-F112,IF(D112="BUY",F112-E112)))*C112</f>
        <v>8000</v>
      </c>
      <c r="I112" s="2">
        <f t="shared" ref="I112" si="285">H112/C112</f>
        <v>40</v>
      </c>
      <c r="J112" s="2">
        <f t="shared" ref="J112" si="286">I112*C112</f>
        <v>8000</v>
      </c>
    </row>
    <row r="113" spans="1:10" ht="15" customHeight="1">
      <c r="A113" s="16">
        <v>44008</v>
      </c>
      <c r="B113" s="10" t="s">
        <v>369</v>
      </c>
      <c r="C113" s="10">
        <v>3200</v>
      </c>
      <c r="D113" s="10" t="s">
        <v>11</v>
      </c>
      <c r="E113" s="17">
        <v>225.5</v>
      </c>
      <c r="F113" s="17">
        <v>229.3</v>
      </c>
      <c r="G113" s="4">
        <v>0</v>
      </c>
      <c r="H113" s="1">
        <f t="shared" ref="H113" si="287">(IF(D113="SELL",E113-F113,IF(D113="BUY",F113-E113)))*C113</f>
        <v>12160.000000000036</v>
      </c>
      <c r="I113" s="2">
        <f t="shared" ref="I113" si="288">H113/C113</f>
        <v>3.8000000000000114</v>
      </c>
      <c r="J113" s="2">
        <f t="shared" ref="J113" si="289">I113*C113</f>
        <v>12160.000000000036</v>
      </c>
    </row>
    <row r="114" spans="1:10" ht="15" customHeight="1">
      <c r="A114" s="16">
        <v>44007</v>
      </c>
      <c r="B114" s="10" t="s">
        <v>344</v>
      </c>
      <c r="C114" s="10">
        <v>2300</v>
      </c>
      <c r="D114" s="10" t="s">
        <v>11</v>
      </c>
      <c r="E114" s="17">
        <v>401.5</v>
      </c>
      <c r="F114" s="17">
        <v>397</v>
      </c>
      <c r="G114" s="4">
        <v>0</v>
      </c>
      <c r="H114" s="1">
        <f t="shared" ref="H114" si="290">(IF(D114="SELL",E114-F114,IF(D114="BUY",F114-E114)))*C114</f>
        <v>-10350</v>
      </c>
      <c r="I114" s="2">
        <f t="shared" ref="I114" si="291">H114/C114</f>
        <v>-4.5</v>
      </c>
      <c r="J114" s="2">
        <f t="shared" ref="J114" si="292">I114*C114</f>
        <v>-10350</v>
      </c>
    </row>
    <row r="115" spans="1:10" ht="15" customHeight="1">
      <c r="A115" s="16">
        <v>44006</v>
      </c>
      <c r="B115" s="10" t="s">
        <v>317</v>
      </c>
      <c r="C115" s="10">
        <v>1200</v>
      </c>
      <c r="D115" s="10" t="s">
        <v>11</v>
      </c>
      <c r="E115" s="17">
        <v>725.5</v>
      </c>
      <c r="F115" s="17">
        <v>714</v>
      </c>
      <c r="G115" s="4">
        <v>0</v>
      </c>
      <c r="H115" s="1">
        <f t="shared" ref="H115" si="293">(IF(D115="SELL",E115-F115,IF(D115="BUY",F115-E115)))*C115</f>
        <v>-13800</v>
      </c>
      <c r="I115" s="2">
        <f t="shared" ref="I115" si="294">H115/C115</f>
        <v>-11.5</v>
      </c>
      <c r="J115" s="2">
        <f t="shared" ref="J115" si="295">I115*C115</f>
        <v>-13800</v>
      </c>
    </row>
    <row r="116" spans="1:10" ht="15" customHeight="1">
      <c r="A116" s="16">
        <v>44005</v>
      </c>
      <c r="B116" s="10" t="s">
        <v>28</v>
      </c>
      <c r="C116" s="10">
        <v>2500</v>
      </c>
      <c r="D116" s="10" t="s">
        <v>11</v>
      </c>
      <c r="E116" s="17">
        <v>353.2</v>
      </c>
      <c r="F116" s="17">
        <v>357.2</v>
      </c>
      <c r="G116" s="4">
        <v>0</v>
      </c>
      <c r="H116" s="1">
        <f t="shared" ref="H116" si="296">(IF(D116="SELL",E116-F116,IF(D116="BUY",F116-E116)))*C116</f>
        <v>10000</v>
      </c>
      <c r="I116" s="2">
        <f t="shared" ref="I116" si="297">H116/C116</f>
        <v>4</v>
      </c>
      <c r="J116" s="2">
        <f t="shared" ref="J116" si="298">I116*C116</f>
        <v>10000</v>
      </c>
    </row>
    <row r="117" spans="1:10" ht="15" customHeight="1">
      <c r="A117" s="16">
        <v>44005</v>
      </c>
      <c r="B117" s="10" t="s">
        <v>346</v>
      </c>
      <c r="C117" s="10">
        <v>400</v>
      </c>
      <c r="D117" s="10" t="s">
        <v>11</v>
      </c>
      <c r="E117" s="17">
        <v>2375</v>
      </c>
      <c r="F117" s="17">
        <v>2340</v>
      </c>
      <c r="G117" s="4">
        <v>0</v>
      </c>
      <c r="H117" s="1">
        <f t="shared" ref="H117" si="299">(IF(D117="SELL",E117-F117,IF(D117="BUY",F117-E117)))*C117</f>
        <v>-14000</v>
      </c>
      <c r="I117" s="2">
        <f t="shared" ref="I117" si="300">H117/C117</f>
        <v>-35</v>
      </c>
      <c r="J117" s="2">
        <f t="shared" ref="J117" si="301">I117*C117</f>
        <v>-14000</v>
      </c>
    </row>
    <row r="118" spans="1:10" ht="15" customHeight="1">
      <c r="A118" s="16">
        <v>44004</v>
      </c>
      <c r="B118" s="10" t="s">
        <v>368</v>
      </c>
      <c r="C118" s="10">
        <v>30</v>
      </c>
      <c r="D118" s="10" t="s">
        <v>11</v>
      </c>
      <c r="E118" s="17">
        <v>17700</v>
      </c>
      <c r="F118" s="17">
        <v>17850</v>
      </c>
      <c r="G118" s="4">
        <v>0</v>
      </c>
      <c r="H118" s="1">
        <f t="shared" ref="H118" si="302">(IF(D118="SELL",E118-F118,IF(D118="BUY",F118-E118)))*C118</f>
        <v>4500</v>
      </c>
      <c r="I118" s="2">
        <f t="shared" ref="I118" si="303">H118/C118</f>
        <v>150</v>
      </c>
      <c r="J118" s="2">
        <f t="shared" ref="J118" si="304">I118*C118</f>
        <v>4500</v>
      </c>
    </row>
    <row r="119" spans="1:10" ht="15" customHeight="1">
      <c r="A119" s="16">
        <v>44001</v>
      </c>
      <c r="B119" s="10" t="s">
        <v>226</v>
      </c>
      <c r="C119" s="10">
        <v>500</v>
      </c>
      <c r="D119" s="10" t="s">
        <v>11</v>
      </c>
      <c r="E119" s="17">
        <v>2556</v>
      </c>
      <c r="F119" s="17">
        <v>2534</v>
      </c>
      <c r="G119" s="4">
        <v>0</v>
      </c>
      <c r="H119" s="1">
        <f t="shared" ref="H119:H120" si="305">(IF(D119="SELL",E119-F119,IF(D119="BUY",F119-E119)))*C119</f>
        <v>-11000</v>
      </c>
      <c r="I119" s="2">
        <f t="shared" ref="I119:I120" si="306">H119/C119</f>
        <v>-22</v>
      </c>
      <c r="J119" s="2">
        <f t="shared" ref="J119:J120" si="307">I119*C119</f>
        <v>-11000</v>
      </c>
    </row>
    <row r="120" spans="1:10" ht="15" customHeight="1">
      <c r="A120" s="16">
        <v>44000</v>
      </c>
      <c r="B120" s="10" t="s">
        <v>21</v>
      </c>
      <c r="C120" s="10">
        <v>500</v>
      </c>
      <c r="D120" s="10" t="s">
        <v>11</v>
      </c>
      <c r="E120" s="17">
        <v>1630</v>
      </c>
      <c r="F120" s="17">
        <v>1680</v>
      </c>
      <c r="G120" s="4">
        <v>0</v>
      </c>
      <c r="H120" s="1">
        <f t="shared" si="305"/>
        <v>25000</v>
      </c>
      <c r="I120" s="2">
        <f t="shared" si="306"/>
        <v>50</v>
      </c>
      <c r="J120" s="2">
        <f t="shared" si="307"/>
        <v>25000</v>
      </c>
    </row>
    <row r="121" spans="1:10" ht="15" customHeight="1">
      <c r="A121" s="16">
        <v>43999</v>
      </c>
      <c r="B121" s="10" t="s">
        <v>226</v>
      </c>
      <c r="C121" s="10">
        <v>500</v>
      </c>
      <c r="D121" s="10" t="s">
        <v>11</v>
      </c>
      <c r="E121" s="17">
        <v>2523</v>
      </c>
      <c r="F121" s="17">
        <v>2552</v>
      </c>
      <c r="G121" s="4">
        <v>0</v>
      </c>
      <c r="H121" s="1">
        <f t="shared" ref="H121" si="308">(IF(D121="SELL",E121-F121,IF(D121="BUY",F121-E121)))*C121</f>
        <v>14500</v>
      </c>
      <c r="I121" s="2">
        <f t="shared" ref="I121" si="309">H121/C121</f>
        <v>29</v>
      </c>
      <c r="J121" s="2">
        <f t="shared" ref="J121" si="310">I121*C121</f>
        <v>14500</v>
      </c>
    </row>
    <row r="122" spans="1:10" ht="15" customHeight="1">
      <c r="A122" s="16">
        <v>43998</v>
      </c>
      <c r="B122" s="10" t="s">
        <v>13</v>
      </c>
      <c r="C122" s="10">
        <v>1200</v>
      </c>
      <c r="D122" s="10" t="s">
        <v>29</v>
      </c>
      <c r="E122" s="17">
        <v>385</v>
      </c>
      <c r="F122" s="17">
        <v>360</v>
      </c>
      <c r="G122" s="4">
        <v>0</v>
      </c>
      <c r="H122" s="1">
        <f t="shared" ref="H122" si="311">(IF(D122="SELL",E122-F122,IF(D122="BUY",F122-E122)))*C122</f>
        <v>30000</v>
      </c>
      <c r="I122" s="2">
        <f t="shared" ref="I122" si="312">H122/C122</f>
        <v>25</v>
      </c>
      <c r="J122" s="2">
        <f t="shared" ref="J122" si="313">I122*C122</f>
        <v>30000</v>
      </c>
    </row>
    <row r="123" spans="1:10" ht="15" customHeight="1">
      <c r="A123" s="16">
        <v>43998</v>
      </c>
      <c r="B123" s="10" t="s">
        <v>45</v>
      </c>
      <c r="C123" s="10">
        <v>1250</v>
      </c>
      <c r="D123" s="10" t="s">
        <v>11</v>
      </c>
      <c r="E123" s="17">
        <v>491</v>
      </c>
      <c r="F123" s="17">
        <v>488</v>
      </c>
      <c r="G123" s="4">
        <v>0</v>
      </c>
      <c r="H123" s="1">
        <f t="shared" ref="H123:H124" si="314">(IF(D123="SELL",E123-F123,IF(D123="BUY",F123-E123)))*C123</f>
        <v>-3750</v>
      </c>
      <c r="I123" s="2">
        <f t="shared" ref="I123:I124" si="315">H123/C123</f>
        <v>-3</v>
      </c>
      <c r="J123" s="2">
        <f t="shared" ref="J123:J124" si="316">I123*C123</f>
        <v>-3750</v>
      </c>
    </row>
    <row r="124" spans="1:10" ht="15" customHeight="1">
      <c r="A124" s="16">
        <v>43997</v>
      </c>
      <c r="B124" s="10" t="s">
        <v>135</v>
      </c>
      <c r="C124" s="10">
        <v>4100</v>
      </c>
      <c r="D124" s="10" t="s">
        <v>11</v>
      </c>
      <c r="E124" s="17">
        <v>84.5</v>
      </c>
      <c r="F124" s="17">
        <v>85.8</v>
      </c>
      <c r="G124" s="4">
        <v>0</v>
      </c>
      <c r="H124" s="1">
        <f t="shared" si="314"/>
        <v>5329.9999999999882</v>
      </c>
      <c r="I124" s="2">
        <f t="shared" si="315"/>
        <v>1.2999999999999972</v>
      </c>
      <c r="J124" s="2">
        <f t="shared" si="316"/>
        <v>5329.9999999999882</v>
      </c>
    </row>
    <row r="125" spans="1:10" ht="15" customHeight="1">
      <c r="A125" s="16">
        <v>43994</v>
      </c>
      <c r="B125" s="10" t="s">
        <v>116</v>
      </c>
      <c r="C125" s="10">
        <v>200</v>
      </c>
      <c r="D125" s="10" t="s">
        <v>11</v>
      </c>
      <c r="E125" s="17">
        <v>3375</v>
      </c>
      <c r="F125" s="17">
        <v>3435</v>
      </c>
      <c r="G125" s="4">
        <v>0</v>
      </c>
      <c r="H125" s="1">
        <f t="shared" ref="H125" si="317">(IF(D125="SELL",E125-F125,IF(D125="BUY",F125-E125)))*C125</f>
        <v>12000</v>
      </c>
      <c r="I125" s="2">
        <f t="shared" ref="I125" si="318">H125/C125</f>
        <v>60</v>
      </c>
      <c r="J125" s="2">
        <f t="shared" ref="J125" si="319">I125*C125</f>
        <v>12000</v>
      </c>
    </row>
    <row r="126" spans="1:10" ht="15" customHeight="1">
      <c r="A126" s="16">
        <v>43993</v>
      </c>
      <c r="B126" s="10" t="s">
        <v>367</v>
      </c>
      <c r="C126" s="10">
        <v>4000</v>
      </c>
      <c r="D126" s="10" t="s">
        <v>11</v>
      </c>
      <c r="E126" s="17">
        <v>173</v>
      </c>
      <c r="F126" s="17">
        <v>177</v>
      </c>
      <c r="G126" s="4">
        <v>0</v>
      </c>
      <c r="H126" s="1">
        <f t="shared" ref="H126" si="320">(IF(D126="SELL",E126-F126,IF(D126="BUY",F126-E126)))*C126</f>
        <v>16000</v>
      </c>
      <c r="I126" s="2">
        <f t="shared" ref="I126" si="321">H126/C126</f>
        <v>4</v>
      </c>
      <c r="J126" s="2">
        <f t="shared" ref="J126" si="322">I126*C126</f>
        <v>16000</v>
      </c>
    </row>
    <row r="127" spans="1:10" ht="15" customHeight="1">
      <c r="A127" s="16">
        <v>43993</v>
      </c>
      <c r="B127" s="10" t="s">
        <v>344</v>
      </c>
      <c r="C127" s="10">
        <v>2300</v>
      </c>
      <c r="D127" s="10" t="s">
        <v>11</v>
      </c>
      <c r="E127" s="17">
        <v>393.5</v>
      </c>
      <c r="F127" s="17">
        <v>388</v>
      </c>
      <c r="G127" s="4">
        <v>0</v>
      </c>
      <c r="H127" s="1">
        <f t="shared" ref="H127" si="323">(IF(D127="SELL",E127-F127,IF(D127="BUY",F127-E127)))*C127</f>
        <v>-12650</v>
      </c>
      <c r="I127" s="2">
        <f t="shared" ref="I127" si="324">H127/C127</f>
        <v>-5.5</v>
      </c>
      <c r="J127" s="2">
        <f t="shared" ref="J127" si="325">I127*C127</f>
        <v>-12650</v>
      </c>
    </row>
    <row r="128" spans="1:10" ht="15" customHeight="1">
      <c r="A128" s="16">
        <v>43992</v>
      </c>
      <c r="B128" s="10" t="s">
        <v>344</v>
      </c>
      <c r="C128" s="10">
        <v>2300</v>
      </c>
      <c r="D128" s="10" t="s">
        <v>11</v>
      </c>
      <c r="E128" s="17">
        <v>389</v>
      </c>
      <c r="F128" s="17">
        <v>393</v>
      </c>
      <c r="G128" s="4">
        <v>0</v>
      </c>
      <c r="H128" s="1">
        <f t="shared" ref="H128" si="326">(IF(D128="SELL",E128-F128,IF(D128="BUY",F128-E128)))*C128</f>
        <v>9200</v>
      </c>
      <c r="I128" s="2">
        <f t="shared" ref="I128" si="327">H128/C128</f>
        <v>4</v>
      </c>
      <c r="J128" s="2">
        <f t="shared" ref="J128" si="328">I128*C128</f>
        <v>9200</v>
      </c>
    </row>
    <row r="129" spans="1:10" ht="15" customHeight="1">
      <c r="A129" s="16">
        <v>43990</v>
      </c>
      <c r="B129" s="10" t="s">
        <v>231</v>
      </c>
      <c r="C129" s="10">
        <v>1200</v>
      </c>
      <c r="D129" s="10" t="s">
        <v>11</v>
      </c>
      <c r="E129" s="17">
        <v>595</v>
      </c>
      <c r="F129" s="17">
        <v>603.70000000000005</v>
      </c>
      <c r="G129" s="4">
        <v>0</v>
      </c>
      <c r="H129" s="1">
        <f t="shared" ref="H129:H130" si="329">(IF(D129="SELL",E129-F129,IF(D129="BUY",F129-E129)))*C129</f>
        <v>10440.000000000055</v>
      </c>
      <c r="I129" s="2">
        <f t="shared" ref="I129:I130" si="330">H129/C129</f>
        <v>8.7000000000000455</v>
      </c>
      <c r="J129" s="2">
        <f t="shared" ref="J129:J130" si="331">I129*C129</f>
        <v>10440.000000000055</v>
      </c>
    </row>
    <row r="130" spans="1:10" ht="15" customHeight="1">
      <c r="A130" s="16">
        <v>43987</v>
      </c>
      <c r="B130" s="10" t="s">
        <v>28</v>
      </c>
      <c r="C130" s="10">
        <v>2500</v>
      </c>
      <c r="D130" s="10" t="s">
        <v>11</v>
      </c>
      <c r="E130" s="17">
        <v>345.5</v>
      </c>
      <c r="F130" s="17">
        <v>349.5</v>
      </c>
      <c r="G130" s="4">
        <v>0</v>
      </c>
      <c r="H130" s="1">
        <f t="shared" si="329"/>
        <v>10000</v>
      </c>
      <c r="I130" s="2">
        <f t="shared" si="330"/>
        <v>4</v>
      </c>
      <c r="J130" s="2">
        <f t="shared" si="331"/>
        <v>10000</v>
      </c>
    </row>
    <row r="131" spans="1:10" ht="15" customHeight="1">
      <c r="A131" s="16">
        <v>43986</v>
      </c>
      <c r="B131" s="10" t="s">
        <v>45</v>
      </c>
      <c r="C131" s="10">
        <v>1250</v>
      </c>
      <c r="D131" s="10" t="s">
        <v>11</v>
      </c>
      <c r="E131" s="17">
        <v>488</v>
      </c>
      <c r="F131" s="17">
        <v>498</v>
      </c>
      <c r="G131" s="4">
        <v>0</v>
      </c>
      <c r="H131" s="1">
        <f t="shared" ref="H131" si="332">(IF(D131="SELL",E131-F131,IF(D131="BUY",F131-E131)))*C131</f>
        <v>12500</v>
      </c>
      <c r="I131" s="2">
        <f t="shared" ref="I131" si="333">H131/C131</f>
        <v>10</v>
      </c>
      <c r="J131" s="2">
        <f t="shared" ref="J131" si="334">I131*C131</f>
        <v>12500</v>
      </c>
    </row>
    <row r="132" spans="1:10" ht="15" customHeight="1">
      <c r="A132" s="16">
        <v>43985</v>
      </c>
      <c r="B132" s="10" t="s">
        <v>83</v>
      </c>
      <c r="C132" s="10">
        <v>1100</v>
      </c>
      <c r="D132" s="10" t="s">
        <v>11</v>
      </c>
      <c r="E132" s="17">
        <v>885</v>
      </c>
      <c r="F132" s="17">
        <v>895</v>
      </c>
      <c r="G132" s="4">
        <v>0</v>
      </c>
      <c r="H132" s="1">
        <f t="shared" ref="H132" si="335">(IF(D132="SELL",E132-F132,IF(D132="BUY",F132-E132)))*C132</f>
        <v>11000</v>
      </c>
      <c r="I132" s="2">
        <f t="shared" ref="I132" si="336">H132/C132</f>
        <v>10</v>
      </c>
      <c r="J132" s="2">
        <f t="shared" ref="J132" si="337">I132*C132</f>
        <v>11000</v>
      </c>
    </row>
    <row r="133" spans="1:10" ht="15" customHeight="1">
      <c r="A133" s="16">
        <v>43984</v>
      </c>
      <c r="B133" s="10" t="s">
        <v>366</v>
      </c>
      <c r="C133" s="10">
        <v>1000</v>
      </c>
      <c r="D133" s="10" t="s">
        <v>11</v>
      </c>
      <c r="E133" s="17">
        <v>749</v>
      </c>
      <c r="F133" s="17">
        <v>758</v>
      </c>
      <c r="G133" s="4">
        <v>0</v>
      </c>
      <c r="H133" s="1">
        <f t="shared" ref="H133" si="338">(IF(D133="SELL",E133-F133,IF(D133="BUY",F133-E133)))*C133</f>
        <v>9000</v>
      </c>
      <c r="I133" s="2">
        <f t="shared" ref="I133" si="339">H133/C133</f>
        <v>9</v>
      </c>
      <c r="J133" s="2">
        <f t="shared" ref="J133" si="340">I133*C133</f>
        <v>9000</v>
      </c>
    </row>
    <row r="134" spans="1:10" ht="15" customHeight="1">
      <c r="A134" s="16">
        <v>43983</v>
      </c>
      <c r="B134" s="10" t="s">
        <v>365</v>
      </c>
      <c r="C134" s="10">
        <v>1400</v>
      </c>
      <c r="D134" s="10" t="s">
        <v>11</v>
      </c>
      <c r="E134" s="17">
        <v>366</v>
      </c>
      <c r="F134" s="17">
        <v>373</v>
      </c>
      <c r="G134" s="4">
        <v>0</v>
      </c>
      <c r="H134" s="1">
        <f t="shared" ref="H134" si="341">(IF(D134="SELL",E134-F134,IF(D134="BUY",F134-E134)))*C134</f>
        <v>9800</v>
      </c>
      <c r="I134" s="2">
        <f t="shared" ref="I134" si="342">H134/C134</f>
        <v>7</v>
      </c>
      <c r="J134" s="2">
        <f t="shared" ref="J134" si="343">I134*C134</f>
        <v>9800</v>
      </c>
    </row>
    <row r="135" spans="1:10" ht="15" customHeight="1">
      <c r="A135" s="16">
        <v>43980</v>
      </c>
      <c r="B135" s="10" t="s">
        <v>45</v>
      </c>
      <c r="C135" s="10">
        <v>1250</v>
      </c>
      <c r="D135" s="10" t="s">
        <v>11</v>
      </c>
      <c r="E135" s="17">
        <v>465</v>
      </c>
      <c r="F135" s="17">
        <v>475</v>
      </c>
      <c r="G135" s="4">
        <v>0</v>
      </c>
      <c r="H135" s="1">
        <f t="shared" ref="H135" si="344">(IF(D135="SELL",E135-F135,IF(D135="BUY",F135-E135)))*C135</f>
        <v>12500</v>
      </c>
      <c r="I135" s="2">
        <f t="shared" ref="I135" si="345">H135/C135</f>
        <v>10</v>
      </c>
      <c r="J135" s="2">
        <f t="shared" ref="J135" si="346">I135*C135</f>
        <v>12500</v>
      </c>
    </row>
    <row r="136" spans="1:10" ht="15" customHeight="1">
      <c r="A136" s="16">
        <v>43978</v>
      </c>
      <c r="B136" s="10" t="s">
        <v>46</v>
      </c>
      <c r="C136" s="10">
        <v>1600</v>
      </c>
      <c r="D136" s="10" t="s">
        <v>11</v>
      </c>
      <c r="E136" s="17">
        <v>135</v>
      </c>
      <c r="F136" s="17">
        <v>140</v>
      </c>
      <c r="G136" s="4">
        <v>0</v>
      </c>
      <c r="H136" s="1">
        <f t="shared" ref="H136" si="347">(IF(D136="SELL",E136-F136,IF(D136="BUY",F136-E136)))*C136</f>
        <v>8000</v>
      </c>
      <c r="I136" s="2">
        <f t="shared" ref="I136" si="348">H136/C136</f>
        <v>5</v>
      </c>
      <c r="J136" s="2">
        <f t="shared" ref="J136" si="349">I136*C136</f>
        <v>8000</v>
      </c>
    </row>
    <row r="137" spans="1:10" ht="15" customHeight="1">
      <c r="A137" s="16">
        <v>43977</v>
      </c>
      <c r="B137" s="10" t="s">
        <v>53</v>
      </c>
      <c r="C137" s="10">
        <v>2500</v>
      </c>
      <c r="D137" s="10" t="s">
        <v>11</v>
      </c>
      <c r="E137" s="17">
        <v>188.5</v>
      </c>
      <c r="F137" s="17">
        <v>189.65</v>
      </c>
      <c r="G137" s="4">
        <v>0</v>
      </c>
      <c r="H137" s="1">
        <f t="shared" ref="H137" si="350">(IF(D137="SELL",E137-F137,IF(D137="BUY",F137-E137)))*C137</f>
        <v>2875.0000000000141</v>
      </c>
      <c r="I137" s="2">
        <f t="shared" ref="I137" si="351">H137/C137</f>
        <v>1.1500000000000057</v>
      </c>
      <c r="J137" s="2">
        <f t="shared" ref="J137" si="352">I137*C137</f>
        <v>2875.0000000000141</v>
      </c>
    </row>
    <row r="138" spans="1:10" ht="15" customHeight="1">
      <c r="A138" s="16">
        <v>43973</v>
      </c>
      <c r="B138" s="10" t="s">
        <v>345</v>
      </c>
      <c r="C138" s="10">
        <v>250</v>
      </c>
      <c r="D138" s="10" t="s">
        <v>29</v>
      </c>
      <c r="E138" s="17">
        <v>1915</v>
      </c>
      <c r="F138" s="17">
        <v>1865</v>
      </c>
      <c r="G138" s="4">
        <v>0</v>
      </c>
      <c r="H138" s="1">
        <f t="shared" ref="H138" si="353">(IF(D138="SELL",E138-F138,IF(D138="BUY",F138-E138)))*C138</f>
        <v>12500</v>
      </c>
      <c r="I138" s="2">
        <f t="shared" ref="I138" si="354">H138/C138</f>
        <v>50</v>
      </c>
      <c r="J138" s="2">
        <f t="shared" ref="J138" si="355">I138*C138</f>
        <v>12500</v>
      </c>
    </row>
    <row r="139" spans="1:10" ht="15" customHeight="1">
      <c r="A139" s="16">
        <v>43972</v>
      </c>
      <c r="B139" s="10" t="s">
        <v>21</v>
      </c>
      <c r="C139" s="10">
        <v>500</v>
      </c>
      <c r="D139" s="10" t="s">
        <v>11</v>
      </c>
      <c r="E139" s="17">
        <v>1444</v>
      </c>
      <c r="F139" s="17">
        <v>1464</v>
      </c>
      <c r="G139" s="4">
        <v>0</v>
      </c>
      <c r="H139" s="1">
        <f t="shared" ref="H139" si="356">(IF(D139="SELL",E139-F139,IF(D139="BUY",F139-E139)))*C139</f>
        <v>10000</v>
      </c>
      <c r="I139" s="2">
        <f t="shared" ref="I139" si="357">H139/C139</f>
        <v>20</v>
      </c>
      <c r="J139" s="2">
        <f t="shared" ref="J139" si="358">I139*C139</f>
        <v>10000</v>
      </c>
    </row>
    <row r="140" spans="1:10" ht="15" customHeight="1">
      <c r="A140" s="16">
        <v>43971</v>
      </c>
      <c r="B140" s="10" t="s">
        <v>226</v>
      </c>
      <c r="C140" s="10">
        <v>500</v>
      </c>
      <c r="D140" s="10" t="s">
        <v>11</v>
      </c>
      <c r="E140" s="17">
        <v>2540</v>
      </c>
      <c r="F140" s="17">
        <v>2562</v>
      </c>
      <c r="G140" s="4">
        <v>0</v>
      </c>
      <c r="H140" s="1">
        <f t="shared" ref="H140" si="359">(IF(D140="SELL",E140-F140,IF(D140="BUY",F140-E140)))*C140</f>
        <v>11000</v>
      </c>
      <c r="I140" s="2">
        <f t="shared" ref="I140" si="360">H140/C140</f>
        <v>22</v>
      </c>
      <c r="J140" s="2">
        <f t="shared" ref="J140" si="361">I140*C140</f>
        <v>11000</v>
      </c>
    </row>
    <row r="141" spans="1:10" ht="15" customHeight="1">
      <c r="A141" s="16">
        <v>43970</v>
      </c>
      <c r="B141" s="10" t="s">
        <v>364</v>
      </c>
      <c r="C141" s="10">
        <v>2700</v>
      </c>
      <c r="D141" s="10" t="s">
        <v>11</v>
      </c>
      <c r="E141" s="17">
        <v>356</v>
      </c>
      <c r="F141" s="17">
        <v>362.3</v>
      </c>
      <c r="G141" s="4">
        <v>0</v>
      </c>
      <c r="H141" s="1">
        <f t="shared" ref="H141" si="362">(IF(D141="SELL",E141-F141,IF(D141="BUY",F141-E141)))*C141</f>
        <v>17010.000000000029</v>
      </c>
      <c r="I141" s="2">
        <f>2700-362.3</f>
        <v>2337.6999999999998</v>
      </c>
      <c r="J141" s="2">
        <v>17010</v>
      </c>
    </row>
    <row r="142" spans="1:10" ht="15" customHeight="1">
      <c r="A142" s="16">
        <v>43969</v>
      </c>
      <c r="B142" s="10" t="s">
        <v>210</v>
      </c>
      <c r="C142" s="10">
        <v>800</v>
      </c>
      <c r="D142" s="10" t="s">
        <v>11</v>
      </c>
      <c r="E142" s="17">
        <v>865</v>
      </c>
      <c r="F142" s="17">
        <v>881</v>
      </c>
      <c r="G142" s="4">
        <v>0</v>
      </c>
      <c r="H142" s="1">
        <f t="shared" ref="H142" si="363">(IF(D142="SELL",E142-F142,IF(D142="BUY",F142-E142)))*C142</f>
        <v>12800</v>
      </c>
      <c r="I142" s="2">
        <v>0</v>
      </c>
      <c r="J142" s="2">
        <v>12800</v>
      </c>
    </row>
    <row r="143" spans="1:10" ht="15" customHeight="1">
      <c r="A143" s="16">
        <v>43965</v>
      </c>
      <c r="B143" s="10" t="s">
        <v>279</v>
      </c>
      <c r="C143" s="10">
        <v>6000</v>
      </c>
      <c r="D143" s="10" t="s">
        <v>11</v>
      </c>
      <c r="E143" s="17">
        <v>125.5</v>
      </c>
      <c r="F143" s="17">
        <v>123.5</v>
      </c>
      <c r="G143" s="4">
        <v>0</v>
      </c>
      <c r="H143" s="1">
        <f t="shared" ref="H143" si="364">(IF(D143="SELL",E143-F143,IF(D143="BUY",F143-E143)))*C143</f>
        <v>-12000</v>
      </c>
      <c r="I143" s="2">
        <v>0</v>
      </c>
      <c r="J143" s="2">
        <v>-12000</v>
      </c>
    </row>
    <row r="144" spans="1:10" ht="15" customHeight="1">
      <c r="A144" s="16">
        <v>43963</v>
      </c>
      <c r="B144" s="10" t="s">
        <v>346</v>
      </c>
      <c r="C144" s="10">
        <v>400</v>
      </c>
      <c r="D144" s="10" t="s">
        <v>11</v>
      </c>
      <c r="E144" s="17">
        <v>2360</v>
      </c>
      <c r="F144" s="17">
        <v>2371</v>
      </c>
      <c r="G144" s="4">
        <v>0</v>
      </c>
      <c r="H144" s="1">
        <f t="shared" ref="H144" si="365">(IF(D144="SELL",E144-F144,IF(D144="BUY",F144-E144)))*C144</f>
        <v>4400</v>
      </c>
      <c r="I144" s="2">
        <v>0</v>
      </c>
      <c r="J144" s="2">
        <v>4400</v>
      </c>
    </row>
    <row r="145" spans="1:10" ht="15" customHeight="1">
      <c r="A145" s="16">
        <v>43959</v>
      </c>
      <c r="B145" s="10" t="s">
        <v>45</v>
      </c>
      <c r="C145" s="10">
        <v>1250</v>
      </c>
      <c r="D145" s="10" t="s">
        <v>11</v>
      </c>
      <c r="E145" s="17">
        <v>466</v>
      </c>
      <c r="F145" s="17">
        <v>471.75</v>
      </c>
      <c r="G145" s="4">
        <v>0</v>
      </c>
      <c r="H145" s="1">
        <f t="shared" ref="H145" si="366">(IF(D145="SELL",E145-F145,IF(D145="BUY",F145-E145)))*C145</f>
        <v>7187.5</v>
      </c>
      <c r="I145" s="2">
        <v>0</v>
      </c>
      <c r="J145" s="2">
        <v>7187.5</v>
      </c>
    </row>
    <row r="146" spans="1:10" ht="15" customHeight="1">
      <c r="A146" s="16">
        <v>43958</v>
      </c>
      <c r="B146" s="10" t="s">
        <v>314</v>
      </c>
      <c r="C146" s="10">
        <v>1500</v>
      </c>
      <c r="D146" s="10" t="s">
        <v>11</v>
      </c>
      <c r="E146" s="17">
        <v>402</v>
      </c>
      <c r="F146" s="17">
        <v>409</v>
      </c>
      <c r="G146" s="4">
        <v>0</v>
      </c>
      <c r="H146" s="1">
        <f t="shared" ref="H146" si="367">(IF(D146="SELL",E146-F146,IF(D146="BUY",F146-E146)))*C146</f>
        <v>10500</v>
      </c>
      <c r="I146" s="2">
        <v>0</v>
      </c>
      <c r="J146" s="2">
        <v>10500</v>
      </c>
    </row>
    <row r="147" spans="1:10" ht="15" customHeight="1">
      <c r="A147" s="16">
        <v>43958</v>
      </c>
      <c r="B147" s="10" t="s">
        <v>55</v>
      </c>
      <c r="C147" s="10">
        <v>4000</v>
      </c>
      <c r="D147" s="10" t="s">
        <v>11</v>
      </c>
      <c r="E147" s="17">
        <v>165.7</v>
      </c>
      <c r="F147" s="17">
        <v>163</v>
      </c>
      <c r="G147" s="4">
        <v>0</v>
      </c>
      <c r="H147" s="1">
        <f t="shared" ref="H147" si="368">(IF(D147="SELL",E147-F147,IF(D147="BUY",F147-E147)))*C147</f>
        <v>-10799.999999999955</v>
      </c>
      <c r="I147" s="2">
        <v>0</v>
      </c>
      <c r="J147" s="2">
        <v>-10800</v>
      </c>
    </row>
    <row r="148" spans="1:10" ht="15" customHeight="1">
      <c r="A148" s="16">
        <v>43956</v>
      </c>
      <c r="B148" s="10" t="s">
        <v>21</v>
      </c>
      <c r="C148" s="10">
        <v>500</v>
      </c>
      <c r="D148" s="10" t="s">
        <v>11</v>
      </c>
      <c r="E148" s="17">
        <v>1465</v>
      </c>
      <c r="F148" s="17">
        <v>1480</v>
      </c>
      <c r="G148" s="4">
        <v>0</v>
      </c>
      <c r="H148" s="1">
        <f t="shared" ref="H148" si="369">(IF(D148="SELL",E148-F148,IF(D148="BUY",F148-E148)))*C148</f>
        <v>7500</v>
      </c>
      <c r="I148" s="2">
        <v>0</v>
      </c>
      <c r="J148" s="2">
        <f t="shared" ref="J148" si="370">I148*C148</f>
        <v>0</v>
      </c>
    </row>
    <row r="149" spans="1:10" ht="15" customHeight="1">
      <c r="A149" s="16">
        <v>43955</v>
      </c>
      <c r="B149" s="10" t="s">
        <v>268</v>
      </c>
      <c r="C149" s="10">
        <v>1851</v>
      </c>
      <c r="D149" s="10" t="s">
        <v>11</v>
      </c>
      <c r="E149" s="17">
        <v>518</v>
      </c>
      <c r="F149" s="17">
        <v>535</v>
      </c>
      <c r="G149" s="4">
        <v>532</v>
      </c>
      <c r="H149" s="1">
        <f t="shared" ref="H149" si="371">(IF(D149="SELL",E149-F149,IF(D149="BUY",F149-E149)))*C149</f>
        <v>31467</v>
      </c>
      <c r="I149" s="2">
        <v>17</v>
      </c>
      <c r="J149" s="2">
        <f t="shared" ref="J149" si="372">I149*C149</f>
        <v>31467</v>
      </c>
    </row>
    <row r="150" spans="1:10" ht="15" customHeight="1">
      <c r="A150" s="16">
        <v>43950</v>
      </c>
      <c r="B150" s="10" t="s">
        <v>359</v>
      </c>
      <c r="C150" s="10">
        <v>250</v>
      </c>
      <c r="D150" s="10" t="s">
        <v>11</v>
      </c>
      <c r="E150" s="17">
        <v>1885</v>
      </c>
      <c r="F150" s="17">
        <v>1905</v>
      </c>
      <c r="G150" s="4">
        <v>0</v>
      </c>
      <c r="H150" s="1">
        <f t="shared" ref="H150" si="373">(IF(D150="SELL",E150-F150,IF(D150="BUY",F150-E150)))*C150</f>
        <v>5000</v>
      </c>
      <c r="I150" s="2">
        <f t="shared" ref="I150" si="374">H150/C150</f>
        <v>20</v>
      </c>
      <c r="J150" s="2">
        <f t="shared" ref="J150" si="375">I150*C150</f>
        <v>5000</v>
      </c>
    </row>
    <row r="151" spans="1:10" ht="15" customHeight="1">
      <c r="A151" s="16">
        <v>43949</v>
      </c>
      <c r="B151" s="10" t="s">
        <v>363</v>
      </c>
      <c r="C151" s="10">
        <v>375</v>
      </c>
      <c r="D151" s="10" t="s">
        <v>11</v>
      </c>
      <c r="E151" s="17">
        <v>1175</v>
      </c>
      <c r="F151" s="17">
        <v>1200</v>
      </c>
      <c r="G151" s="4">
        <v>0</v>
      </c>
      <c r="H151" s="1">
        <f t="shared" ref="H151" si="376">(IF(D151="SELL",E151-F151,IF(D151="BUY",F151-E151)))*C151</f>
        <v>9375</v>
      </c>
      <c r="I151" s="2">
        <f t="shared" ref="I151" si="377">H151/C151</f>
        <v>25</v>
      </c>
      <c r="J151" s="2">
        <f t="shared" ref="J151" si="378">I151*C151</f>
        <v>9375</v>
      </c>
    </row>
    <row r="152" spans="1:10" ht="15" customHeight="1">
      <c r="A152" s="16">
        <v>43948</v>
      </c>
      <c r="B152" s="10" t="s">
        <v>349</v>
      </c>
      <c r="C152" s="10">
        <v>1500</v>
      </c>
      <c r="D152" s="10" t="s">
        <v>11</v>
      </c>
      <c r="E152" s="17">
        <v>838</v>
      </c>
      <c r="F152" s="17">
        <v>830</v>
      </c>
      <c r="G152" s="4">
        <v>0</v>
      </c>
      <c r="H152" s="1">
        <f t="shared" ref="H152" si="379">(IF(D152="SELL",E152-F152,IF(D152="BUY",F152-E152)))*C152</f>
        <v>-12000</v>
      </c>
      <c r="I152" s="2">
        <f t="shared" ref="I152" si="380">H152/C152</f>
        <v>-8</v>
      </c>
      <c r="J152" s="2">
        <f t="shared" ref="J152" si="381">I152*C152</f>
        <v>-12000</v>
      </c>
    </row>
    <row r="153" spans="1:10" ht="15" customHeight="1">
      <c r="A153" s="16">
        <v>43945</v>
      </c>
      <c r="B153" s="10" t="s">
        <v>362</v>
      </c>
      <c r="C153" s="10">
        <v>500</v>
      </c>
      <c r="D153" s="10" t="s">
        <v>11</v>
      </c>
      <c r="E153" s="17">
        <v>1375</v>
      </c>
      <c r="F153" s="17">
        <v>1425</v>
      </c>
      <c r="G153" s="4">
        <v>0</v>
      </c>
      <c r="H153" s="1">
        <f t="shared" ref="H153" si="382">(IF(D153="SELL",E153-F153,IF(D153="BUY",F153-E153)))*C153</f>
        <v>25000</v>
      </c>
      <c r="I153" s="2">
        <f t="shared" ref="I153" si="383">H153/C153</f>
        <v>50</v>
      </c>
      <c r="J153" s="2">
        <f t="shared" ref="J153" si="384">I153*C153</f>
        <v>25000</v>
      </c>
    </row>
    <row r="154" spans="1:10" ht="15" customHeight="1">
      <c r="A154" s="16">
        <v>43944</v>
      </c>
      <c r="B154" s="10" t="s">
        <v>165</v>
      </c>
      <c r="C154" s="10">
        <v>2200</v>
      </c>
      <c r="D154" s="10" t="s">
        <v>11</v>
      </c>
      <c r="E154" s="17">
        <v>539</v>
      </c>
      <c r="F154" s="17">
        <v>544</v>
      </c>
      <c r="G154" s="4">
        <v>0</v>
      </c>
      <c r="H154" s="1">
        <f t="shared" ref="H154" si="385">(IF(D154="SELL",E154-F154,IF(D154="BUY",F154-E154)))*C154</f>
        <v>11000</v>
      </c>
      <c r="I154" s="2">
        <f t="shared" ref="I154" si="386">H154/C154</f>
        <v>5</v>
      </c>
      <c r="J154" s="2">
        <f t="shared" ref="J154" si="387">I154*C154</f>
        <v>11000</v>
      </c>
    </row>
    <row r="155" spans="1:10" ht="15" customHeight="1">
      <c r="A155" s="16">
        <v>43943</v>
      </c>
      <c r="B155" s="10" t="s">
        <v>352</v>
      </c>
      <c r="C155" s="10">
        <v>600</v>
      </c>
      <c r="D155" s="10" t="s">
        <v>11</v>
      </c>
      <c r="E155" s="17">
        <v>1753</v>
      </c>
      <c r="F155" s="17">
        <v>1800</v>
      </c>
      <c r="G155" s="4">
        <v>0</v>
      </c>
      <c r="H155" s="1">
        <f t="shared" ref="H155" si="388">(IF(D155="SELL",E155-F155,IF(D155="BUY",F155-E155)))*C155</f>
        <v>28200</v>
      </c>
      <c r="I155" s="2">
        <f t="shared" ref="I155" si="389">H155/C155</f>
        <v>47</v>
      </c>
      <c r="J155" s="2">
        <f t="shared" ref="J155" si="390">I155*C155</f>
        <v>28200</v>
      </c>
    </row>
    <row r="156" spans="1:10" ht="15" customHeight="1">
      <c r="A156" s="16">
        <v>43942</v>
      </c>
      <c r="B156" s="10" t="s">
        <v>45</v>
      </c>
      <c r="C156" s="10">
        <v>1250</v>
      </c>
      <c r="D156" s="10" t="s">
        <v>11</v>
      </c>
      <c r="E156" s="17">
        <v>476</v>
      </c>
      <c r="F156" s="17">
        <v>486</v>
      </c>
      <c r="G156" s="4">
        <v>0</v>
      </c>
      <c r="H156" s="1">
        <f t="shared" ref="H156" si="391">(IF(D156="SELL",E156-F156,IF(D156="BUY",F156-E156)))*C156</f>
        <v>12500</v>
      </c>
      <c r="I156" s="2">
        <f t="shared" ref="I156" si="392">H156/C156</f>
        <v>10</v>
      </c>
      <c r="J156" s="2">
        <f t="shared" ref="J156" si="393">I156*C156</f>
        <v>12500</v>
      </c>
    </row>
    <row r="157" spans="1:10" ht="15" customHeight="1">
      <c r="A157" s="16">
        <v>43941</v>
      </c>
      <c r="B157" s="10" t="s">
        <v>94</v>
      </c>
      <c r="C157" s="10">
        <v>2600</v>
      </c>
      <c r="D157" s="10" t="s">
        <v>11</v>
      </c>
      <c r="E157" s="17">
        <v>92.3</v>
      </c>
      <c r="F157" s="17">
        <v>94.5</v>
      </c>
      <c r="G157" s="4">
        <v>0</v>
      </c>
      <c r="H157" s="1">
        <f t="shared" ref="H157" si="394">(IF(D157="SELL",E157-F157,IF(D157="BUY",F157-E157)))*C157</f>
        <v>5720.0000000000073</v>
      </c>
      <c r="I157" s="2">
        <f t="shared" ref="I157" si="395">H157/C157</f>
        <v>2.2000000000000028</v>
      </c>
      <c r="J157" s="2">
        <f t="shared" ref="J157" si="396">I157*C157</f>
        <v>5720.0000000000073</v>
      </c>
    </row>
    <row r="158" spans="1:10" ht="15" customHeight="1">
      <c r="A158" s="16">
        <v>43938</v>
      </c>
      <c r="B158" s="10" t="s">
        <v>344</v>
      </c>
      <c r="C158" s="10">
        <v>2300</v>
      </c>
      <c r="D158" s="10" t="s">
        <v>11</v>
      </c>
      <c r="E158" s="17">
        <v>356</v>
      </c>
      <c r="F158" s="17">
        <v>361</v>
      </c>
      <c r="G158" s="4">
        <v>0</v>
      </c>
      <c r="H158" s="1">
        <f t="shared" ref="H158" si="397">(IF(D158="SELL",E158-F158,IF(D158="BUY",F158-E158)))*C158</f>
        <v>11500</v>
      </c>
      <c r="I158" s="2">
        <f t="shared" ref="I158" si="398">H158/C158</f>
        <v>5</v>
      </c>
      <c r="J158" s="2">
        <f t="shared" ref="J158" si="399">I158*C158</f>
        <v>11500</v>
      </c>
    </row>
    <row r="159" spans="1:10" ht="15" customHeight="1">
      <c r="A159" s="16">
        <v>43937</v>
      </c>
      <c r="B159" s="10" t="s">
        <v>352</v>
      </c>
      <c r="C159" s="10">
        <v>600</v>
      </c>
      <c r="D159" s="10" t="s">
        <v>11</v>
      </c>
      <c r="E159" s="17">
        <v>1740</v>
      </c>
      <c r="F159" s="17">
        <v>1756</v>
      </c>
      <c r="G159" s="4">
        <v>0</v>
      </c>
      <c r="H159" s="1">
        <f t="shared" ref="H159" si="400">(IF(D159="SELL",E159-F159,IF(D159="BUY",F159-E159)))*C159</f>
        <v>9600</v>
      </c>
      <c r="I159" s="2">
        <f t="shared" ref="I159" si="401">H159/C159</f>
        <v>16</v>
      </c>
      <c r="J159" s="2">
        <f t="shared" ref="J159" si="402">I159*C159</f>
        <v>9600</v>
      </c>
    </row>
    <row r="160" spans="1:10" ht="15" customHeight="1">
      <c r="A160" s="16">
        <v>43936</v>
      </c>
      <c r="B160" s="10" t="s">
        <v>328</v>
      </c>
      <c r="C160" s="10">
        <v>50</v>
      </c>
      <c r="D160" s="10" t="s">
        <v>11</v>
      </c>
      <c r="E160" s="17">
        <v>17360</v>
      </c>
      <c r="F160" s="17">
        <v>17449</v>
      </c>
      <c r="G160" s="4">
        <v>0</v>
      </c>
      <c r="H160" s="1">
        <f t="shared" ref="H160" si="403">(IF(D160="SELL",E160-F160,IF(D160="BUY",F160-E160)))*C160</f>
        <v>4450</v>
      </c>
      <c r="I160" s="2">
        <f t="shared" ref="I160" si="404">H160/C160</f>
        <v>89</v>
      </c>
      <c r="J160" s="2">
        <f t="shared" ref="J160" si="405">I160*C160</f>
        <v>4450</v>
      </c>
    </row>
    <row r="161" spans="1:10" ht="15" customHeight="1">
      <c r="A161" s="16">
        <v>43936</v>
      </c>
      <c r="B161" s="10" t="s">
        <v>21</v>
      </c>
      <c r="C161" s="10">
        <v>500</v>
      </c>
      <c r="D161" s="10" t="s">
        <v>11</v>
      </c>
      <c r="E161" s="17">
        <v>1230</v>
      </c>
      <c r="F161" s="17">
        <v>1205</v>
      </c>
      <c r="G161" s="4">
        <v>0</v>
      </c>
      <c r="H161" s="1">
        <f t="shared" ref="H161" si="406">(IF(D161="SELL",E161-F161,IF(D161="BUY",F161-E161)))*C161</f>
        <v>-12500</v>
      </c>
      <c r="I161" s="2">
        <f t="shared" ref="I161" si="407">H161/C161</f>
        <v>-25</v>
      </c>
      <c r="J161" s="2">
        <f t="shared" ref="J161" si="408">I161*C161</f>
        <v>-12500</v>
      </c>
    </row>
    <row r="162" spans="1:10" ht="15" customHeight="1">
      <c r="A162" s="16">
        <v>43934</v>
      </c>
      <c r="B162" s="10" t="s">
        <v>45</v>
      </c>
      <c r="C162" s="10">
        <v>1250</v>
      </c>
      <c r="D162" s="10" t="s">
        <v>11</v>
      </c>
      <c r="E162" s="17">
        <v>468</v>
      </c>
      <c r="F162" s="17">
        <v>477</v>
      </c>
      <c r="G162" s="4">
        <v>0</v>
      </c>
      <c r="H162" s="1">
        <f t="shared" ref="H162" si="409">(IF(D162="SELL",E162-F162,IF(D162="BUY",F162-E162)))*C162</f>
        <v>11250</v>
      </c>
      <c r="I162" s="2">
        <f t="shared" ref="I162" si="410">H162/C162</f>
        <v>9</v>
      </c>
      <c r="J162" s="2">
        <f t="shared" ref="J162" si="411">I162*C162</f>
        <v>11250</v>
      </c>
    </row>
    <row r="163" spans="1:10" ht="15" customHeight="1">
      <c r="A163" s="16">
        <v>43930</v>
      </c>
      <c r="B163" s="10" t="s">
        <v>308</v>
      </c>
      <c r="C163" s="10">
        <v>400</v>
      </c>
      <c r="D163" s="10" t="s">
        <v>11</v>
      </c>
      <c r="E163" s="17">
        <v>1238</v>
      </c>
      <c r="F163" s="17">
        <v>1268</v>
      </c>
      <c r="G163" s="4">
        <v>0</v>
      </c>
      <c r="H163" s="1">
        <f t="shared" ref="H163" si="412">(IF(D163="SELL",E163-F163,IF(D163="BUY",F163-E163)))*C163</f>
        <v>12000</v>
      </c>
      <c r="I163" s="2">
        <f t="shared" ref="I163" si="413">H163/C163</f>
        <v>30</v>
      </c>
      <c r="J163" s="2">
        <f t="shared" ref="J163" si="414">I163*C163</f>
        <v>12000</v>
      </c>
    </row>
    <row r="164" spans="1:10" ht="15" customHeight="1">
      <c r="A164" s="16">
        <v>43929</v>
      </c>
      <c r="B164" s="10" t="s">
        <v>316</v>
      </c>
      <c r="C164" s="10">
        <v>1375</v>
      </c>
      <c r="D164" s="10" t="s">
        <v>11</v>
      </c>
      <c r="E164" s="17">
        <v>328</v>
      </c>
      <c r="F164" s="17">
        <v>345</v>
      </c>
      <c r="G164" s="4">
        <v>0</v>
      </c>
      <c r="H164" s="1">
        <f t="shared" ref="H164" si="415">(IF(D164="SELL",E164-F164,IF(D164="BUY",F164-E164)))*C164</f>
        <v>23375</v>
      </c>
      <c r="I164" s="2">
        <f t="shared" ref="I164" si="416">H164/C164</f>
        <v>17</v>
      </c>
      <c r="J164" s="2">
        <f t="shared" ref="J164" si="417">I164*C164</f>
        <v>23375</v>
      </c>
    </row>
    <row r="165" spans="1:10" ht="15" customHeight="1">
      <c r="A165" s="16">
        <v>43928</v>
      </c>
      <c r="B165" s="10" t="s">
        <v>361</v>
      </c>
      <c r="C165" s="10">
        <v>300</v>
      </c>
      <c r="D165" s="10" t="s">
        <v>11</v>
      </c>
      <c r="E165" s="17">
        <v>2290</v>
      </c>
      <c r="F165" s="17">
        <v>2420</v>
      </c>
      <c r="G165" s="4">
        <v>0</v>
      </c>
      <c r="H165" s="1">
        <f t="shared" ref="H165" si="418">(IF(D165="SELL",E165-F165,IF(D165="BUY",F165-E165)))*C165</f>
        <v>39000</v>
      </c>
      <c r="I165" s="2">
        <f t="shared" ref="I165" si="419">H165/C165</f>
        <v>130</v>
      </c>
      <c r="J165" s="2">
        <f t="shared" ref="J165" si="420">I165*C165</f>
        <v>39000</v>
      </c>
    </row>
    <row r="166" spans="1:10" ht="15" customHeight="1">
      <c r="A166" s="16">
        <v>43924</v>
      </c>
      <c r="B166" s="10" t="s">
        <v>119</v>
      </c>
      <c r="C166" s="10">
        <v>2300</v>
      </c>
      <c r="D166" s="10" t="s">
        <v>29</v>
      </c>
      <c r="E166" s="17">
        <v>135</v>
      </c>
      <c r="F166" s="17">
        <v>139</v>
      </c>
      <c r="G166" s="4">
        <v>0</v>
      </c>
      <c r="H166" s="1">
        <f t="shared" ref="H166:H167" si="421">(IF(D166="SELL",E166-F166,IF(D166="BUY",F166-E166)))*C166</f>
        <v>-9200</v>
      </c>
      <c r="I166" s="2">
        <f t="shared" ref="I166:I167" si="422">H166/C166</f>
        <v>-4</v>
      </c>
      <c r="J166" s="2">
        <f t="shared" ref="J166:J167" si="423">I166*C166</f>
        <v>-9200</v>
      </c>
    </row>
    <row r="167" spans="1:10" ht="15" customHeight="1">
      <c r="A167" s="16">
        <v>43922</v>
      </c>
      <c r="B167" s="10" t="s">
        <v>18</v>
      </c>
      <c r="C167" s="10">
        <v>1500</v>
      </c>
      <c r="D167" s="10" t="s">
        <v>29</v>
      </c>
      <c r="E167" s="17">
        <v>258</v>
      </c>
      <c r="F167" s="17">
        <v>251</v>
      </c>
      <c r="G167" s="4">
        <v>0</v>
      </c>
      <c r="H167" s="1">
        <f t="shared" si="421"/>
        <v>10500</v>
      </c>
      <c r="I167" s="2">
        <f t="shared" si="422"/>
        <v>7</v>
      </c>
      <c r="J167" s="2">
        <f t="shared" si="423"/>
        <v>10500</v>
      </c>
    </row>
    <row r="168" spans="1:10" ht="15" customHeight="1">
      <c r="A168" s="16">
        <v>43921</v>
      </c>
      <c r="B168" s="10" t="s">
        <v>360</v>
      </c>
      <c r="C168" s="10">
        <v>300</v>
      </c>
      <c r="D168" s="10" t="s">
        <v>11</v>
      </c>
      <c r="E168" s="17">
        <v>2240</v>
      </c>
      <c r="F168" s="17">
        <v>2311</v>
      </c>
      <c r="G168" s="4">
        <v>0</v>
      </c>
      <c r="H168" s="1">
        <f t="shared" ref="H168" si="424">(IF(D168="SELL",E168-F168,IF(D168="BUY",F168-E168)))*C168</f>
        <v>21300</v>
      </c>
      <c r="I168" s="2">
        <f t="shared" ref="I168" si="425">H168/C168</f>
        <v>71</v>
      </c>
      <c r="J168" s="2">
        <f t="shared" ref="J168" si="426">I168*C168</f>
        <v>21300</v>
      </c>
    </row>
    <row r="169" spans="1:10" ht="15" customHeight="1">
      <c r="A169" s="16">
        <v>43920</v>
      </c>
      <c r="B169" s="10" t="s">
        <v>359</v>
      </c>
      <c r="C169" s="10">
        <v>250</v>
      </c>
      <c r="D169" s="10" t="s">
        <v>11</v>
      </c>
      <c r="E169" s="17">
        <v>1858</v>
      </c>
      <c r="F169" s="17">
        <v>1898</v>
      </c>
      <c r="G169" s="4">
        <v>0</v>
      </c>
      <c r="H169" s="1">
        <f t="shared" ref="H169:H170" si="427">(IF(D169="SELL",E169-F169,IF(D169="BUY",F169-E169)))*C169</f>
        <v>10000</v>
      </c>
      <c r="I169" s="2">
        <f t="shared" ref="I169:I170" si="428">H169/C169</f>
        <v>40</v>
      </c>
      <c r="J169" s="2">
        <f t="shared" ref="J169:J170" si="429">I169*C169</f>
        <v>10000</v>
      </c>
    </row>
    <row r="170" spans="1:10" ht="15" customHeight="1">
      <c r="A170" s="16">
        <v>43917</v>
      </c>
      <c r="B170" s="10" t="s">
        <v>153</v>
      </c>
      <c r="C170" s="10">
        <v>4000</v>
      </c>
      <c r="D170" s="10" t="s">
        <v>11</v>
      </c>
      <c r="E170" s="17">
        <v>161.19999999999999</v>
      </c>
      <c r="F170" s="17">
        <v>163.5</v>
      </c>
      <c r="G170" s="4">
        <v>0</v>
      </c>
      <c r="H170" s="1">
        <f t="shared" si="427"/>
        <v>9200.0000000000455</v>
      </c>
      <c r="I170" s="2">
        <f t="shared" si="428"/>
        <v>2.3000000000000114</v>
      </c>
      <c r="J170" s="2">
        <f t="shared" si="429"/>
        <v>9200.0000000000455</v>
      </c>
    </row>
    <row r="171" spans="1:10" ht="15" customHeight="1">
      <c r="A171" s="16">
        <v>43916</v>
      </c>
      <c r="B171" s="10" t="s">
        <v>268</v>
      </c>
      <c r="C171" s="10">
        <v>1851</v>
      </c>
      <c r="D171" s="10" t="s">
        <v>11</v>
      </c>
      <c r="E171" s="17">
        <v>445</v>
      </c>
      <c r="F171" s="17">
        <v>460</v>
      </c>
      <c r="G171" s="4">
        <v>0</v>
      </c>
      <c r="H171" s="1">
        <f t="shared" ref="H171" si="430">(IF(D171="SELL",E171-F171,IF(D171="BUY",F171-E171)))*C171</f>
        <v>27765</v>
      </c>
      <c r="I171" s="2">
        <f t="shared" ref="I171" si="431">H171/C171</f>
        <v>15</v>
      </c>
      <c r="J171" s="2">
        <f t="shared" ref="J171" si="432">I171*C171</f>
        <v>27765</v>
      </c>
    </row>
    <row r="172" spans="1:10" ht="15" customHeight="1">
      <c r="A172" s="16">
        <v>43916</v>
      </c>
      <c r="B172" s="10" t="s">
        <v>67</v>
      </c>
      <c r="C172" s="10">
        <v>500</v>
      </c>
      <c r="D172" s="10" t="s">
        <v>11</v>
      </c>
      <c r="E172" s="17">
        <v>1320</v>
      </c>
      <c r="F172" s="17">
        <v>1295</v>
      </c>
      <c r="G172" s="4">
        <v>0</v>
      </c>
      <c r="H172" s="1">
        <f t="shared" ref="H172" si="433">(IF(D172="SELL",E172-F172,IF(D172="BUY",F172-E172)))*C172</f>
        <v>-12500</v>
      </c>
      <c r="I172" s="2">
        <f t="shared" ref="I172" si="434">H172/C172</f>
        <v>-25</v>
      </c>
      <c r="J172" s="2">
        <f t="shared" ref="J172" si="435">I172*C172</f>
        <v>-12500</v>
      </c>
    </row>
    <row r="173" spans="1:10" ht="15" customHeight="1">
      <c r="A173" s="16">
        <v>43915</v>
      </c>
      <c r="B173" s="10" t="s">
        <v>308</v>
      </c>
      <c r="C173" s="10">
        <v>400</v>
      </c>
      <c r="D173" s="10" t="s">
        <v>11</v>
      </c>
      <c r="E173" s="17">
        <v>1195</v>
      </c>
      <c r="F173" s="17">
        <v>1260</v>
      </c>
      <c r="G173" s="4">
        <v>0</v>
      </c>
      <c r="H173" s="1">
        <f t="shared" ref="H173" si="436">(IF(D173="SELL",E173-F173,IF(D173="BUY",F173-E173)))*C173</f>
        <v>26000</v>
      </c>
      <c r="I173" s="2">
        <f t="shared" ref="I173" si="437">H173/C173</f>
        <v>65</v>
      </c>
      <c r="J173" s="2">
        <f t="shared" ref="J173" si="438">I173*C173</f>
        <v>26000</v>
      </c>
    </row>
    <row r="174" spans="1:10" ht="15" customHeight="1">
      <c r="A174" s="16">
        <v>43914</v>
      </c>
      <c r="B174" s="10" t="s">
        <v>113</v>
      </c>
      <c r="C174" s="10">
        <v>400</v>
      </c>
      <c r="D174" s="10" t="s">
        <v>11</v>
      </c>
      <c r="E174" s="17">
        <v>328</v>
      </c>
      <c r="F174" s="17">
        <v>345</v>
      </c>
      <c r="G174" s="4">
        <v>0</v>
      </c>
      <c r="H174" s="1">
        <f t="shared" ref="H174" si="439">(IF(D174="SELL",E174-F174,IF(D174="BUY",F174-E174)))*C174</f>
        <v>6800</v>
      </c>
      <c r="I174" s="2">
        <f t="shared" ref="I174" si="440">H174/C174</f>
        <v>17</v>
      </c>
      <c r="J174" s="2">
        <f t="shared" ref="J174" si="441">I174*C174</f>
        <v>6800</v>
      </c>
    </row>
    <row r="175" spans="1:10" ht="15" customHeight="1">
      <c r="A175" s="16">
        <v>43910</v>
      </c>
      <c r="B175" s="10" t="s">
        <v>358</v>
      </c>
      <c r="C175" s="10">
        <v>500</v>
      </c>
      <c r="D175" s="10" t="s">
        <v>11</v>
      </c>
      <c r="E175" s="17">
        <v>1242</v>
      </c>
      <c r="F175" s="17">
        <v>1290</v>
      </c>
      <c r="G175" s="4">
        <v>0</v>
      </c>
      <c r="H175" s="1">
        <f t="shared" ref="H175" si="442">(IF(D175="SELL",E175-F175,IF(D175="BUY",F175-E175)))*C175</f>
        <v>24000</v>
      </c>
      <c r="I175" s="2">
        <f t="shared" ref="I175" si="443">H175/C175</f>
        <v>48</v>
      </c>
      <c r="J175" s="2">
        <f t="shared" ref="J175" si="444">I175*C175</f>
        <v>24000</v>
      </c>
    </row>
    <row r="176" spans="1:10" ht="15" customHeight="1">
      <c r="A176" s="16">
        <v>43909</v>
      </c>
      <c r="B176" s="10" t="s">
        <v>308</v>
      </c>
      <c r="C176" s="10">
        <v>400</v>
      </c>
      <c r="D176" s="10" t="s">
        <v>11</v>
      </c>
      <c r="E176" s="17">
        <v>1100</v>
      </c>
      <c r="F176" s="17">
        <v>1180</v>
      </c>
      <c r="G176" s="4">
        <v>0</v>
      </c>
      <c r="H176" s="1">
        <f t="shared" ref="H176" si="445">(IF(D176="SELL",E176-F176,IF(D176="BUY",F176-E176)))*C176</f>
        <v>32000</v>
      </c>
      <c r="I176" s="2">
        <f t="shared" ref="I176" si="446">H176/C176</f>
        <v>80</v>
      </c>
      <c r="J176" s="2">
        <f t="shared" ref="J176" si="447">I176*C176</f>
        <v>32000</v>
      </c>
    </row>
    <row r="177" spans="1:10" ht="15" customHeight="1">
      <c r="A177" s="16">
        <v>43908</v>
      </c>
      <c r="B177" s="10" t="s">
        <v>293</v>
      </c>
      <c r="C177" s="10">
        <v>400</v>
      </c>
      <c r="D177" s="10" t="s">
        <v>29</v>
      </c>
      <c r="E177" s="17">
        <v>1110</v>
      </c>
      <c r="F177" s="17">
        <v>1085</v>
      </c>
      <c r="G177" s="4">
        <v>0</v>
      </c>
      <c r="H177" s="1">
        <f t="shared" ref="H177" si="448">(IF(D177="SELL",E177-F177,IF(D177="BUY",F177-E177)))*C177</f>
        <v>10000</v>
      </c>
      <c r="I177" s="2">
        <f t="shared" ref="I177" si="449">H177/C177</f>
        <v>25</v>
      </c>
      <c r="J177" s="2">
        <f t="shared" ref="J177" si="450">I177*C177</f>
        <v>10000</v>
      </c>
    </row>
    <row r="178" spans="1:10" ht="15" customHeight="1">
      <c r="A178" s="16">
        <v>43907</v>
      </c>
      <c r="B178" s="10" t="s">
        <v>327</v>
      </c>
      <c r="C178" s="10">
        <v>300</v>
      </c>
      <c r="D178" s="10" t="s">
        <v>11</v>
      </c>
      <c r="E178" s="17">
        <v>2025</v>
      </c>
      <c r="F178" s="17">
        <v>2078</v>
      </c>
      <c r="G178" s="4">
        <v>0</v>
      </c>
      <c r="H178" s="1">
        <f t="shared" ref="H178" si="451">(IF(D178="SELL",E178-F178,IF(D178="BUY",F178-E178)))*C178</f>
        <v>15900</v>
      </c>
      <c r="I178" s="2">
        <f t="shared" ref="I178" si="452">H178/C178</f>
        <v>53</v>
      </c>
      <c r="J178" s="2">
        <f t="shared" ref="J178" si="453">I178*C178</f>
        <v>15900</v>
      </c>
    </row>
    <row r="179" spans="1:10" ht="15" customHeight="1">
      <c r="A179" s="16">
        <v>43906</v>
      </c>
      <c r="B179" s="10" t="s">
        <v>346</v>
      </c>
      <c r="C179" s="10">
        <v>400</v>
      </c>
      <c r="D179" s="10" t="s">
        <v>11</v>
      </c>
      <c r="E179" s="17">
        <v>1975</v>
      </c>
      <c r="F179" s="17">
        <v>1945</v>
      </c>
      <c r="G179" s="4">
        <v>0</v>
      </c>
      <c r="H179" s="1">
        <f t="shared" ref="H179" si="454">(IF(D179="SELL",E179-F179,IF(D179="BUY",F179-E179)))*C179</f>
        <v>-12000</v>
      </c>
      <c r="I179" s="2">
        <f t="shared" ref="I179" si="455">H179/C179</f>
        <v>-30</v>
      </c>
      <c r="J179" s="2">
        <f t="shared" ref="J179" si="456">I179*C179</f>
        <v>-12000</v>
      </c>
    </row>
    <row r="180" spans="1:10" ht="15" customHeight="1">
      <c r="A180" s="16">
        <v>43903</v>
      </c>
      <c r="B180" s="10" t="s">
        <v>356</v>
      </c>
      <c r="C180" s="10">
        <v>550</v>
      </c>
      <c r="D180" s="10" t="s">
        <v>11</v>
      </c>
      <c r="E180" s="17">
        <v>1425</v>
      </c>
      <c r="F180" s="17">
        <v>1470</v>
      </c>
      <c r="G180" s="4">
        <v>0</v>
      </c>
      <c r="H180" s="1">
        <f t="shared" ref="H180" si="457">(IF(D180="SELL",E180-F180,IF(D180="BUY",F180-E180)))*C180</f>
        <v>24750</v>
      </c>
      <c r="I180" s="2">
        <f t="shared" ref="I180" si="458">H180/C180</f>
        <v>45</v>
      </c>
      <c r="J180" s="2">
        <f t="shared" ref="J180" si="459">I180*C180</f>
        <v>24750</v>
      </c>
    </row>
    <row r="181" spans="1:10" ht="15" customHeight="1">
      <c r="A181" s="16">
        <v>43903</v>
      </c>
      <c r="B181" s="10" t="s">
        <v>18</v>
      </c>
      <c r="C181" s="10">
        <v>1500</v>
      </c>
      <c r="D181" s="10" t="s">
        <v>29</v>
      </c>
      <c r="E181" s="17">
        <v>292</v>
      </c>
      <c r="F181" s="17">
        <v>292</v>
      </c>
      <c r="G181" s="4">
        <v>0</v>
      </c>
      <c r="H181" s="1">
        <f t="shared" ref="H181" si="460">(IF(D181="SELL",E181-F181,IF(D181="BUY",F181-E181)))*C181</f>
        <v>0</v>
      </c>
      <c r="I181" s="2">
        <f t="shared" ref="I181" si="461">H181/C181</f>
        <v>0</v>
      </c>
      <c r="J181" s="2">
        <f t="shared" ref="J181" si="462">I181*C181</f>
        <v>0</v>
      </c>
    </row>
    <row r="182" spans="1:10" ht="15" customHeight="1">
      <c r="A182" s="16">
        <v>43902</v>
      </c>
      <c r="B182" s="10" t="s">
        <v>355</v>
      </c>
      <c r="C182" s="10">
        <v>1400</v>
      </c>
      <c r="D182" s="10" t="s">
        <v>29</v>
      </c>
      <c r="E182" s="17">
        <v>506</v>
      </c>
      <c r="F182" s="17">
        <v>509</v>
      </c>
      <c r="G182" s="4">
        <v>0</v>
      </c>
      <c r="H182" s="1">
        <f t="shared" ref="H182" si="463">(IF(D182="SELL",E182-F182,IF(D182="BUY",F182-E182)))*C182</f>
        <v>-4200</v>
      </c>
      <c r="I182" s="2">
        <f t="shared" ref="I182" si="464">H182/C182</f>
        <v>-3</v>
      </c>
      <c r="J182" s="2">
        <f t="shared" ref="J182" si="465">I182*C182</f>
        <v>-4200</v>
      </c>
    </row>
    <row r="183" spans="1:10" ht="15" customHeight="1">
      <c r="A183" s="16">
        <v>43902</v>
      </c>
      <c r="B183" s="10" t="s">
        <v>135</v>
      </c>
      <c r="C183" s="10">
        <v>4100</v>
      </c>
      <c r="D183" s="10" t="s">
        <v>11</v>
      </c>
      <c r="E183" s="17">
        <v>67.150000000000006</v>
      </c>
      <c r="F183" s="17">
        <v>67.150000000000006</v>
      </c>
      <c r="G183" s="4">
        <v>0</v>
      </c>
      <c r="H183" s="1">
        <f t="shared" ref="H183" si="466">(IF(D183="SELL",E183-F183,IF(D183="BUY",F183-E183)))*C183</f>
        <v>0</v>
      </c>
      <c r="I183" s="2">
        <f t="shared" ref="I183" si="467">H183/C183</f>
        <v>0</v>
      </c>
      <c r="J183" s="2">
        <f t="shared" ref="J183" si="468">I183*C183</f>
        <v>0</v>
      </c>
    </row>
    <row r="184" spans="1:10" ht="15" customHeight="1">
      <c r="A184" s="16">
        <v>43901</v>
      </c>
      <c r="B184" s="10" t="s">
        <v>67</v>
      </c>
      <c r="C184" s="10">
        <v>500</v>
      </c>
      <c r="D184" s="10" t="s">
        <v>11</v>
      </c>
      <c r="E184" s="17">
        <v>1662</v>
      </c>
      <c r="F184" s="17">
        <v>1698</v>
      </c>
      <c r="G184" s="4">
        <v>0</v>
      </c>
      <c r="H184" s="1">
        <f t="shared" ref="H184" si="469">(IF(D184="SELL",E184-F184,IF(D184="BUY",F184-E184)))*C184</f>
        <v>18000</v>
      </c>
      <c r="I184" s="2">
        <f t="shared" ref="I184" si="470">H184/C184</f>
        <v>36</v>
      </c>
      <c r="J184" s="2">
        <f t="shared" ref="J184" si="471">I184*C184</f>
        <v>18000</v>
      </c>
    </row>
    <row r="185" spans="1:10" ht="15" customHeight="1">
      <c r="A185" s="16">
        <v>43899</v>
      </c>
      <c r="B185" s="10" t="s">
        <v>41</v>
      </c>
      <c r="C185" s="10">
        <v>1000</v>
      </c>
      <c r="D185" s="10" t="s">
        <v>29</v>
      </c>
      <c r="E185" s="17">
        <v>442</v>
      </c>
      <c r="F185" s="17">
        <v>454</v>
      </c>
      <c r="G185" s="4">
        <v>0</v>
      </c>
      <c r="H185" s="1">
        <f t="shared" ref="H185" si="472">(IF(D185="SELL",E185-F185,IF(D185="BUY",F185-E185)))*C185</f>
        <v>-12000</v>
      </c>
      <c r="I185" s="2">
        <f t="shared" ref="I185" si="473">H185/C185</f>
        <v>-12</v>
      </c>
      <c r="J185" s="2">
        <f t="shared" ref="J185" si="474">I185*C185</f>
        <v>-12000</v>
      </c>
    </row>
    <row r="186" spans="1:10" ht="15" customHeight="1">
      <c r="A186" s="16">
        <v>43896</v>
      </c>
      <c r="B186" s="10" t="s">
        <v>346</v>
      </c>
      <c r="C186" s="10">
        <v>400</v>
      </c>
      <c r="D186" s="10" t="s">
        <v>11</v>
      </c>
      <c r="E186" s="17">
        <v>2230</v>
      </c>
      <c r="F186" s="17">
        <v>2240</v>
      </c>
      <c r="G186" s="4">
        <v>0</v>
      </c>
      <c r="H186" s="1">
        <f t="shared" ref="H186:H187" si="475">(IF(D186="SELL",E186-F186,IF(D186="BUY",F186-E186)))*C186</f>
        <v>4000</v>
      </c>
      <c r="I186" s="2">
        <f t="shared" ref="I186:I187" si="476">H186/C186</f>
        <v>10</v>
      </c>
      <c r="J186" s="2">
        <f t="shared" ref="J186:J187" si="477">I186*C186</f>
        <v>4000</v>
      </c>
    </row>
    <row r="187" spans="1:10" ht="15" customHeight="1">
      <c r="A187" s="16">
        <v>43895</v>
      </c>
      <c r="B187" s="10" t="s">
        <v>336</v>
      </c>
      <c r="C187" s="10">
        <v>400</v>
      </c>
      <c r="D187" s="10" t="s">
        <v>11</v>
      </c>
      <c r="E187" s="17">
        <v>1650</v>
      </c>
      <c r="F187" s="17">
        <v>1675</v>
      </c>
      <c r="G187" s="4">
        <v>0</v>
      </c>
      <c r="H187" s="1">
        <f t="shared" si="475"/>
        <v>10000</v>
      </c>
      <c r="I187" s="2">
        <f t="shared" si="476"/>
        <v>25</v>
      </c>
      <c r="J187" s="2">
        <f t="shared" si="477"/>
        <v>10000</v>
      </c>
    </row>
    <row r="188" spans="1:10" ht="15" customHeight="1">
      <c r="A188" s="16">
        <v>43894</v>
      </c>
      <c r="B188" s="10" t="s">
        <v>226</v>
      </c>
      <c r="C188" s="10">
        <v>500</v>
      </c>
      <c r="D188" s="10" t="s">
        <v>11</v>
      </c>
      <c r="E188" s="17">
        <v>2170</v>
      </c>
      <c r="F188" s="17">
        <v>2195</v>
      </c>
      <c r="G188" s="4">
        <v>0</v>
      </c>
      <c r="H188" s="1">
        <f t="shared" ref="H188" si="478">(IF(D188="SELL",E188-F188,IF(D188="BUY",F188-E188)))*C188</f>
        <v>12500</v>
      </c>
      <c r="I188" s="2">
        <f t="shared" ref="I188" si="479">H188/C188</f>
        <v>25</v>
      </c>
      <c r="J188" s="2">
        <f t="shared" ref="J188" si="480">I188*C188</f>
        <v>12500</v>
      </c>
    </row>
    <row r="189" spans="1:10" ht="15" customHeight="1">
      <c r="A189" s="16">
        <v>43893</v>
      </c>
      <c r="B189" s="10" t="s">
        <v>354</v>
      </c>
      <c r="C189" s="10">
        <v>200</v>
      </c>
      <c r="D189" s="10" t="s">
        <v>11</v>
      </c>
      <c r="E189" s="17">
        <v>2805</v>
      </c>
      <c r="F189" s="17">
        <v>2770</v>
      </c>
      <c r="G189" s="4">
        <v>0</v>
      </c>
      <c r="H189" s="1">
        <f t="shared" ref="H189" si="481">(IF(D189="SELL",E189-F189,IF(D189="BUY",F189-E189)))*C189</f>
        <v>-7000</v>
      </c>
      <c r="I189" s="2">
        <f t="shared" ref="I189" si="482">H189/C189</f>
        <v>-35</v>
      </c>
      <c r="J189" s="2">
        <f t="shared" ref="J189" si="483">I189*C189</f>
        <v>-7000</v>
      </c>
    </row>
    <row r="190" spans="1:10" ht="15" customHeight="1">
      <c r="A190" s="16">
        <v>43889</v>
      </c>
      <c r="B190" s="10" t="s">
        <v>300</v>
      </c>
      <c r="C190" s="10">
        <v>4800</v>
      </c>
      <c r="D190" s="10" t="s">
        <v>29</v>
      </c>
      <c r="E190" s="17">
        <v>105</v>
      </c>
      <c r="F190" s="17">
        <v>104</v>
      </c>
      <c r="G190" s="4">
        <v>0</v>
      </c>
      <c r="H190" s="1">
        <f t="shared" ref="H190" si="484">(IF(D190="SELL",E190-F190,IF(D190="BUY",F190-E190)))*C190</f>
        <v>4800</v>
      </c>
      <c r="I190" s="2">
        <f t="shared" ref="I190" si="485">H190/C190</f>
        <v>1</v>
      </c>
      <c r="J190" s="2">
        <f t="shared" ref="J190" si="486">I190*C190</f>
        <v>4800</v>
      </c>
    </row>
    <row r="191" spans="1:10" ht="15" customHeight="1">
      <c r="A191" s="16">
        <v>43888</v>
      </c>
      <c r="B191" s="10" t="s">
        <v>353</v>
      </c>
      <c r="C191" s="10">
        <v>750</v>
      </c>
      <c r="D191" s="10" t="s">
        <v>11</v>
      </c>
      <c r="E191" s="17">
        <v>1271</v>
      </c>
      <c r="F191" s="17">
        <v>1284</v>
      </c>
      <c r="G191" s="4">
        <v>0</v>
      </c>
      <c r="H191" s="1">
        <f t="shared" ref="H191" si="487">(IF(D191="SELL",E191-F191,IF(D191="BUY",F191-E191)))*C191</f>
        <v>9750</v>
      </c>
      <c r="I191" s="2">
        <f t="shared" ref="I191" si="488">H191/C191</f>
        <v>13</v>
      </c>
      <c r="J191" s="2">
        <f t="shared" ref="J191" si="489">I191*C191</f>
        <v>9750</v>
      </c>
    </row>
    <row r="192" spans="1:10" ht="15" customHeight="1">
      <c r="A192" s="16">
        <v>43886</v>
      </c>
      <c r="B192" s="10" t="s">
        <v>318</v>
      </c>
      <c r="C192" s="10">
        <v>2900</v>
      </c>
      <c r="D192" s="10" t="s">
        <v>29</v>
      </c>
      <c r="E192" s="17">
        <v>172.7</v>
      </c>
      <c r="F192" s="17">
        <v>171.1</v>
      </c>
      <c r="G192" s="4">
        <v>0</v>
      </c>
      <c r="H192" s="1">
        <f t="shared" ref="H192" si="490">(IF(D192="SELL",E192-F192,IF(D192="BUY",F192-E192)))*C192</f>
        <v>4639.9999999999836</v>
      </c>
      <c r="I192" s="2">
        <f t="shared" ref="I192" si="491">H192/C192</f>
        <v>1.5999999999999943</v>
      </c>
      <c r="J192" s="2">
        <f t="shared" ref="J192" si="492">I192*C192</f>
        <v>4639.9999999999836</v>
      </c>
    </row>
    <row r="193" spans="1:10" ht="15" customHeight="1">
      <c r="A193" s="16">
        <v>43885</v>
      </c>
      <c r="B193" s="10" t="s">
        <v>231</v>
      </c>
      <c r="C193" s="10">
        <v>1200</v>
      </c>
      <c r="D193" s="10" t="s">
        <v>11</v>
      </c>
      <c r="E193" s="17">
        <v>839</v>
      </c>
      <c r="F193" s="17">
        <v>830</v>
      </c>
      <c r="G193" s="4">
        <v>0</v>
      </c>
      <c r="H193" s="1">
        <f t="shared" ref="H193" si="493">(IF(D193="SELL",E193-F193,IF(D193="BUY",F193-E193)))*C193</f>
        <v>-10800</v>
      </c>
      <c r="I193" s="2">
        <f t="shared" ref="I193" si="494">H193/C193</f>
        <v>-9</v>
      </c>
      <c r="J193" s="2">
        <f t="shared" ref="J193" si="495">I193*C193</f>
        <v>-10800</v>
      </c>
    </row>
    <row r="194" spans="1:10" ht="15" customHeight="1">
      <c r="A194" s="16">
        <v>43881</v>
      </c>
      <c r="B194" s="10" t="s">
        <v>227</v>
      </c>
      <c r="C194" s="10">
        <v>250</v>
      </c>
      <c r="D194" s="10" t="s">
        <v>11</v>
      </c>
      <c r="E194" s="17">
        <v>4225</v>
      </c>
      <c r="F194" s="17">
        <v>4255</v>
      </c>
      <c r="G194" s="4">
        <v>0</v>
      </c>
      <c r="H194" s="1">
        <f t="shared" ref="H194" si="496">(IF(D194="SELL",E194-F194,IF(D194="BUY",F194-E194)))*C194</f>
        <v>7500</v>
      </c>
      <c r="I194" s="2">
        <f t="shared" ref="I194" si="497">H194/C194</f>
        <v>30</v>
      </c>
      <c r="J194" s="2">
        <f t="shared" ref="J194" si="498">I194*C194</f>
        <v>7500</v>
      </c>
    </row>
    <row r="195" spans="1:10" ht="15" customHeight="1">
      <c r="A195" s="16">
        <v>43880</v>
      </c>
      <c r="B195" s="10" t="s">
        <v>261</v>
      </c>
      <c r="C195" s="10">
        <v>375</v>
      </c>
      <c r="D195" s="10" t="s">
        <v>11</v>
      </c>
      <c r="E195" s="17">
        <v>1895</v>
      </c>
      <c r="F195" s="17">
        <v>1914.5</v>
      </c>
      <c r="G195" s="4">
        <v>0</v>
      </c>
      <c r="H195" s="1">
        <f t="shared" ref="H195" si="499">(IF(D195="SELL",E195-F195,IF(D195="BUY",F195-E195)))*C195</f>
        <v>7312.5</v>
      </c>
      <c r="I195" s="2">
        <f t="shared" ref="I195" si="500">H195/C195</f>
        <v>19.5</v>
      </c>
      <c r="J195" s="2">
        <f t="shared" ref="J195" si="501">I195*C195</f>
        <v>7312.5</v>
      </c>
    </row>
    <row r="196" spans="1:10" ht="15" customHeight="1">
      <c r="A196" s="16">
        <v>43879</v>
      </c>
      <c r="B196" s="10" t="s">
        <v>231</v>
      </c>
      <c r="C196" s="10">
        <v>1200</v>
      </c>
      <c r="D196" s="10" t="s">
        <v>11</v>
      </c>
      <c r="E196" s="17">
        <v>839</v>
      </c>
      <c r="F196" s="17">
        <v>845</v>
      </c>
      <c r="G196" s="4">
        <v>0</v>
      </c>
      <c r="H196" s="1">
        <f t="shared" ref="H196" si="502">(IF(D196="SELL",E196-F196,IF(D196="BUY",F196-E196)))*C196</f>
        <v>7200</v>
      </c>
      <c r="I196" s="2">
        <f t="shared" ref="I196" si="503">H196/C196</f>
        <v>6</v>
      </c>
      <c r="J196" s="2">
        <f t="shared" ref="J196" si="504">I196*C196</f>
        <v>7200</v>
      </c>
    </row>
    <row r="197" spans="1:10" ht="15" customHeight="1">
      <c r="A197" s="16">
        <v>43878</v>
      </c>
      <c r="B197" s="10" t="s">
        <v>352</v>
      </c>
      <c r="C197" s="10">
        <v>600</v>
      </c>
      <c r="D197" s="10" t="s">
        <v>11</v>
      </c>
      <c r="E197" s="17">
        <v>1895</v>
      </c>
      <c r="F197" s="17">
        <v>1875</v>
      </c>
      <c r="G197" s="4">
        <v>0</v>
      </c>
      <c r="H197" s="1">
        <f t="shared" ref="H197" si="505">(IF(D197="SELL",E197-F197,IF(D197="BUY",F197-E197)))*C197</f>
        <v>-12000</v>
      </c>
      <c r="I197" s="2">
        <f t="shared" ref="I197" si="506">H197/C197</f>
        <v>-20</v>
      </c>
      <c r="J197" s="2">
        <f t="shared" ref="J197" si="507">I197*C197</f>
        <v>-12000</v>
      </c>
    </row>
    <row r="198" spans="1:10" ht="15" customHeight="1">
      <c r="A198" s="16">
        <v>43875</v>
      </c>
      <c r="B198" s="10" t="s">
        <v>150</v>
      </c>
      <c r="C198" s="10">
        <v>1400</v>
      </c>
      <c r="D198" s="10" t="s">
        <v>11</v>
      </c>
      <c r="E198" s="17">
        <v>620</v>
      </c>
      <c r="F198" s="17">
        <v>626</v>
      </c>
      <c r="G198" s="4">
        <v>0</v>
      </c>
      <c r="H198" s="1">
        <f t="shared" ref="H198" si="508">(IF(D198="SELL",E198-F198,IF(D198="BUY",F198-E198)))*C198</f>
        <v>8400</v>
      </c>
      <c r="I198" s="2">
        <f t="shared" ref="I198" si="509">H198/C198</f>
        <v>6</v>
      </c>
      <c r="J198" s="2">
        <f t="shared" ref="J198" si="510">I198*C198</f>
        <v>8400</v>
      </c>
    </row>
    <row r="199" spans="1:10" ht="15" customHeight="1">
      <c r="A199" s="16">
        <v>43874</v>
      </c>
      <c r="B199" s="10" t="s">
        <v>74</v>
      </c>
      <c r="C199" s="10">
        <v>5334</v>
      </c>
      <c r="D199" s="10" t="s">
        <v>11</v>
      </c>
      <c r="E199" s="17">
        <v>132</v>
      </c>
      <c r="F199" s="17">
        <v>130</v>
      </c>
      <c r="G199" s="4">
        <v>0</v>
      </c>
      <c r="H199" s="1">
        <f t="shared" ref="H199" si="511">(IF(D199="SELL",E199-F199,IF(D199="BUY",F199-E199)))*C199</f>
        <v>-10668</v>
      </c>
      <c r="I199" s="2">
        <f t="shared" ref="I199" si="512">H199/C199</f>
        <v>-2</v>
      </c>
      <c r="J199" s="2">
        <f t="shared" ref="J199" si="513">I199*C199</f>
        <v>-10668</v>
      </c>
    </row>
    <row r="200" spans="1:10" ht="15" customHeight="1">
      <c r="A200" s="16">
        <v>43872</v>
      </c>
      <c r="B200" s="10" t="s">
        <v>316</v>
      </c>
      <c r="C200" s="10">
        <v>1375</v>
      </c>
      <c r="D200" s="10" t="s">
        <v>11</v>
      </c>
      <c r="E200" s="17">
        <v>545</v>
      </c>
      <c r="F200" s="17">
        <v>552</v>
      </c>
      <c r="G200" s="4">
        <v>0</v>
      </c>
      <c r="H200" s="1">
        <f t="shared" ref="H200" si="514">(IF(D200="SELL",E200-F200,IF(D200="BUY",F200-E200)))*C200</f>
        <v>9625</v>
      </c>
      <c r="I200" s="2">
        <f t="shared" ref="I200" si="515">H200/C200</f>
        <v>7</v>
      </c>
      <c r="J200" s="2">
        <f t="shared" ref="J200" si="516">I200*C200</f>
        <v>9625</v>
      </c>
    </row>
    <row r="201" spans="1:10" ht="15" customHeight="1">
      <c r="A201" s="16">
        <v>43871</v>
      </c>
      <c r="B201" s="10" t="s">
        <v>234</v>
      </c>
      <c r="C201" s="10">
        <v>500</v>
      </c>
      <c r="D201" s="10" t="s">
        <v>11</v>
      </c>
      <c r="E201" s="17">
        <v>1670</v>
      </c>
      <c r="F201" s="17">
        <v>1690</v>
      </c>
      <c r="G201" s="4">
        <v>0</v>
      </c>
      <c r="H201" s="1">
        <f t="shared" ref="H201" si="517">(IF(D201="SELL",E201-F201,IF(D201="BUY",F201-E201)))*C201</f>
        <v>10000</v>
      </c>
      <c r="I201" s="2">
        <f t="shared" ref="I201" si="518">H201/C201</f>
        <v>20</v>
      </c>
      <c r="J201" s="2">
        <f t="shared" ref="J201" si="519">I201*C201</f>
        <v>10000</v>
      </c>
    </row>
    <row r="202" spans="1:10" ht="15" customHeight="1">
      <c r="A202" s="16">
        <v>43866</v>
      </c>
      <c r="B202" s="10" t="s">
        <v>316</v>
      </c>
      <c r="C202" s="10">
        <v>1375</v>
      </c>
      <c r="D202" s="10" t="s">
        <v>11</v>
      </c>
      <c r="E202" s="17">
        <v>539</v>
      </c>
      <c r="F202" s="17">
        <v>545</v>
      </c>
      <c r="G202" s="4">
        <v>0</v>
      </c>
      <c r="H202" s="1">
        <f t="shared" ref="H202" si="520">(IF(D202="SELL",E202-F202,IF(D202="BUY",F202-E202)))*C202</f>
        <v>8250</v>
      </c>
      <c r="I202" s="2">
        <f t="shared" ref="I202" si="521">H202/C202</f>
        <v>6</v>
      </c>
      <c r="J202" s="2">
        <f t="shared" ref="J202" si="522">I202*C202</f>
        <v>8250</v>
      </c>
    </row>
    <row r="203" spans="1:10" ht="15" customHeight="1">
      <c r="A203" s="16">
        <v>43865</v>
      </c>
      <c r="B203" s="10" t="s">
        <v>165</v>
      </c>
      <c r="C203" s="10">
        <v>2200</v>
      </c>
      <c r="D203" s="10" t="s">
        <v>11</v>
      </c>
      <c r="E203" s="17">
        <v>578.5</v>
      </c>
      <c r="F203" s="17">
        <v>588</v>
      </c>
      <c r="G203" s="4">
        <v>0</v>
      </c>
      <c r="H203" s="1">
        <f t="shared" ref="H203" si="523">(IF(D203="SELL",E203-F203,IF(D203="BUY",F203-E203)))*C203</f>
        <v>20900</v>
      </c>
      <c r="I203" s="2">
        <f t="shared" ref="I203:I204" si="524">H203/C203</f>
        <v>9.5</v>
      </c>
      <c r="J203" s="2">
        <f t="shared" ref="J203" si="525">I203*C203</f>
        <v>20900</v>
      </c>
    </row>
    <row r="204" spans="1:10" ht="15" customHeight="1">
      <c r="A204" s="16">
        <v>43864</v>
      </c>
      <c r="B204" s="10" t="s">
        <v>351</v>
      </c>
      <c r="C204" s="10">
        <v>250</v>
      </c>
      <c r="D204" s="10" t="s">
        <v>11</v>
      </c>
      <c r="E204" s="17">
        <v>3265</v>
      </c>
      <c r="F204" s="17">
        <v>3305</v>
      </c>
      <c r="G204" s="4">
        <v>0</v>
      </c>
      <c r="H204" s="1">
        <f t="shared" ref="H204" si="526">(IF(D204="SELL",E204-F204,IF(D204="BUY",F204-E204)))*C204</f>
        <v>10000</v>
      </c>
      <c r="I204" s="2">
        <f t="shared" si="524"/>
        <v>40</v>
      </c>
      <c r="J204" s="2">
        <f t="shared" ref="J204" si="527">I204*C204</f>
        <v>10000</v>
      </c>
    </row>
    <row r="205" spans="1:10" ht="15" customHeight="1">
      <c r="A205" s="16">
        <v>43861</v>
      </c>
      <c r="B205" s="10" t="s">
        <v>350</v>
      </c>
      <c r="C205" s="10">
        <v>1200</v>
      </c>
      <c r="D205" s="10" t="s">
        <v>29</v>
      </c>
      <c r="E205" s="17">
        <v>482.5</v>
      </c>
      <c r="F205" s="17">
        <v>475.05</v>
      </c>
      <c r="G205" s="4">
        <v>0</v>
      </c>
      <c r="H205" s="1">
        <f t="shared" ref="H205" si="528">(IF(D205="SELL",E205-F205,IF(D205="BUY",F205-E205)))*C205</f>
        <v>8939.9999999999854</v>
      </c>
      <c r="I205" s="2">
        <f t="shared" ref="I205" si="529">H205/C205</f>
        <v>7.4499999999999877</v>
      </c>
      <c r="J205" s="2">
        <f t="shared" ref="J205" si="530">I205*C205</f>
        <v>8939.9999999999854</v>
      </c>
    </row>
    <row r="206" spans="1:10" ht="15" customHeight="1">
      <c r="A206" s="16">
        <v>43860</v>
      </c>
      <c r="B206" s="10" t="s">
        <v>349</v>
      </c>
      <c r="C206" s="10">
        <v>1500</v>
      </c>
      <c r="D206" s="10" t="s">
        <v>11</v>
      </c>
      <c r="E206" s="17">
        <v>770</v>
      </c>
      <c r="F206" s="17">
        <v>775</v>
      </c>
      <c r="G206" s="4">
        <v>0</v>
      </c>
      <c r="H206" s="1">
        <f t="shared" ref="H206" si="531">(IF(D206="SELL",E206-F206,IF(D206="BUY",F206-E206)))*C206</f>
        <v>7500</v>
      </c>
      <c r="I206" s="2">
        <f t="shared" ref="I206" si="532">H206/C206</f>
        <v>5</v>
      </c>
      <c r="J206" s="2">
        <f t="shared" ref="J206" si="533">I206*C206</f>
        <v>7500</v>
      </c>
    </row>
    <row r="207" spans="1:10" ht="15" customHeight="1">
      <c r="A207" s="16">
        <v>43859</v>
      </c>
      <c r="B207" s="10" t="s">
        <v>38</v>
      </c>
      <c r="C207" s="10">
        <v>6000</v>
      </c>
      <c r="D207" s="10" t="s">
        <v>11</v>
      </c>
      <c r="E207" s="17">
        <v>146</v>
      </c>
      <c r="F207" s="17">
        <v>147</v>
      </c>
      <c r="G207" s="4">
        <v>0</v>
      </c>
      <c r="H207" s="1">
        <f t="shared" ref="H207" si="534">(IF(D207="SELL",E207-F207,IF(D207="BUY",F207-E207)))*C207</f>
        <v>6000</v>
      </c>
      <c r="I207" s="2">
        <f t="shared" ref="I207" si="535">H207/C207</f>
        <v>1</v>
      </c>
      <c r="J207" s="2">
        <f t="shared" ref="J207" si="536">I207*C207</f>
        <v>6000</v>
      </c>
    </row>
    <row r="208" spans="1:10" ht="15" customHeight="1">
      <c r="A208" s="16">
        <v>43858</v>
      </c>
      <c r="B208" s="10" t="s">
        <v>79</v>
      </c>
      <c r="C208" s="10">
        <v>300</v>
      </c>
      <c r="D208" s="10" t="s">
        <v>29</v>
      </c>
      <c r="E208" s="17">
        <v>1480</v>
      </c>
      <c r="F208" s="17">
        <v>1449</v>
      </c>
      <c r="G208" s="4">
        <v>0</v>
      </c>
      <c r="H208" s="1">
        <f t="shared" ref="H208" si="537">(IF(D208="SELL",E208-F208,IF(D208="BUY",F208-E208)))*C208</f>
        <v>9300</v>
      </c>
      <c r="I208" s="2">
        <f t="shared" ref="I208" si="538">H208/C208</f>
        <v>31</v>
      </c>
      <c r="J208" s="2">
        <f t="shared" ref="J208" si="539">I208*C208</f>
        <v>9300</v>
      </c>
    </row>
    <row r="209" spans="1:10" ht="15" customHeight="1">
      <c r="A209" s="16">
        <v>43857</v>
      </c>
      <c r="B209" s="10" t="s">
        <v>230</v>
      </c>
      <c r="C209" s="10">
        <v>9000</v>
      </c>
      <c r="D209" s="10" t="s">
        <v>11</v>
      </c>
      <c r="E209" s="17">
        <v>59.9</v>
      </c>
      <c r="F209" s="17">
        <v>60.8</v>
      </c>
      <c r="G209" s="4">
        <v>0</v>
      </c>
      <c r="H209" s="1">
        <f t="shared" ref="H209" si="540">(IF(D209="SELL",E209-F209,IF(D209="BUY",F209-E209)))*C209</f>
        <v>8099.9999999999873</v>
      </c>
      <c r="I209" s="2">
        <f t="shared" ref="I209" si="541">H209/C209</f>
        <v>0.89999999999999858</v>
      </c>
      <c r="J209" s="2">
        <f t="shared" ref="J209" si="542">I209*C209</f>
        <v>8099.9999999999873</v>
      </c>
    </row>
    <row r="210" spans="1:10" ht="15" customHeight="1">
      <c r="A210" s="16">
        <v>43854</v>
      </c>
      <c r="B210" s="10" t="s">
        <v>347</v>
      </c>
      <c r="C210" s="10">
        <v>1000</v>
      </c>
      <c r="D210" s="10" t="s">
        <v>11</v>
      </c>
      <c r="E210" s="17">
        <v>723</v>
      </c>
      <c r="F210" s="17">
        <v>732.75</v>
      </c>
      <c r="G210" s="4">
        <v>0</v>
      </c>
      <c r="H210" s="1">
        <f t="shared" ref="H210" si="543">(IF(D210="SELL",E210-F210,IF(D210="BUY",F210-E210)))*C210</f>
        <v>9750</v>
      </c>
      <c r="I210" s="2">
        <f t="shared" ref="I210" si="544">H210/C210</f>
        <v>9.75</v>
      </c>
      <c r="J210" s="2">
        <f t="shared" ref="J210" si="545">I210*C210</f>
        <v>9750</v>
      </c>
    </row>
    <row r="211" spans="1:10" ht="15" customHeight="1">
      <c r="A211" s="16">
        <v>43853</v>
      </c>
      <c r="B211" s="10" t="s">
        <v>227</v>
      </c>
      <c r="C211" s="10">
        <v>250</v>
      </c>
      <c r="D211" s="10" t="s">
        <v>11</v>
      </c>
      <c r="E211" s="17">
        <v>3660</v>
      </c>
      <c r="F211" s="17">
        <v>3695</v>
      </c>
      <c r="G211" s="4">
        <v>0</v>
      </c>
      <c r="H211" s="1">
        <f t="shared" ref="H211" si="546">(IF(D211="SELL",E211-F211,IF(D211="BUY",F211-E211)))*C211</f>
        <v>8750</v>
      </c>
      <c r="I211" s="2">
        <f t="shared" ref="I211" si="547">H211/C211</f>
        <v>35</v>
      </c>
      <c r="J211" s="2">
        <f t="shared" ref="J211" si="548">I211*C211</f>
        <v>8750</v>
      </c>
    </row>
    <row r="212" spans="1:10" ht="15" customHeight="1">
      <c r="A212" s="16">
        <v>43852</v>
      </c>
      <c r="B212" s="10" t="s">
        <v>20</v>
      </c>
      <c r="C212" s="10">
        <v>4000</v>
      </c>
      <c r="D212" s="10" t="s">
        <v>29</v>
      </c>
      <c r="E212" s="17">
        <v>112.4</v>
      </c>
      <c r="F212" s="17">
        <v>115</v>
      </c>
      <c r="G212" s="4">
        <v>0</v>
      </c>
      <c r="H212" s="1">
        <f t="shared" ref="H212" si="549">(IF(D212="SELL",E212-F212,IF(D212="BUY",F212-E212)))*C212</f>
        <v>-10399.999999999978</v>
      </c>
      <c r="I212" s="2">
        <f t="shared" ref="I212" si="550">H212/C212</f>
        <v>-2.5999999999999948</v>
      </c>
      <c r="J212" s="2">
        <f t="shared" ref="J212" si="551">I212*C212</f>
        <v>-10399.999999999978</v>
      </c>
    </row>
    <row r="213" spans="1:10" ht="15" customHeight="1">
      <c r="A213" s="16">
        <v>43851</v>
      </c>
      <c r="B213" s="10" t="s">
        <v>84</v>
      </c>
      <c r="C213" s="10">
        <v>250</v>
      </c>
      <c r="D213" s="10" t="s">
        <v>11</v>
      </c>
      <c r="E213" s="17">
        <v>2475</v>
      </c>
      <c r="F213" s="17">
        <v>2435</v>
      </c>
      <c r="G213" s="4">
        <v>0</v>
      </c>
      <c r="H213" s="1">
        <f t="shared" ref="H213" si="552">(IF(D213="SELL",E213-F213,IF(D213="BUY",F213-E213)))*C213</f>
        <v>-10000</v>
      </c>
      <c r="I213" s="2">
        <f t="shared" ref="I213" si="553">H213/C213</f>
        <v>-40</v>
      </c>
      <c r="J213" s="2">
        <f t="shared" ref="J213" si="554">I213*C213</f>
        <v>-10000</v>
      </c>
    </row>
    <row r="214" spans="1:10" ht="15" customHeight="1">
      <c r="A214" s="16">
        <v>43847</v>
      </c>
      <c r="B214" s="10" t="s">
        <v>36</v>
      </c>
      <c r="C214" s="10">
        <v>1000</v>
      </c>
      <c r="D214" s="10" t="s">
        <v>11</v>
      </c>
      <c r="E214" s="17">
        <v>714</v>
      </c>
      <c r="F214" s="17">
        <v>717.6</v>
      </c>
      <c r="G214" s="4">
        <v>0</v>
      </c>
      <c r="H214" s="1">
        <f t="shared" ref="H214" si="555">(IF(D214="SELL",E214-F214,IF(D214="BUY",F214-E214)))*C214</f>
        <v>3600.0000000000227</v>
      </c>
      <c r="I214" s="2">
        <f t="shared" ref="I214" si="556">H214/C214</f>
        <v>3.6000000000000227</v>
      </c>
      <c r="J214" s="2">
        <f t="shared" ref="J214" si="557">I214*C214</f>
        <v>3600.0000000000227</v>
      </c>
    </row>
    <row r="215" spans="1:10" ht="15" customHeight="1">
      <c r="A215" s="16">
        <v>43846</v>
      </c>
      <c r="B215" s="10" t="s">
        <v>346</v>
      </c>
      <c r="C215" s="10">
        <v>400</v>
      </c>
      <c r="D215" s="10" t="s">
        <v>11</v>
      </c>
      <c r="E215" s="17">
        <v>1897</v>
      </c>
      <c r="F215" s="17">
        <v>1919.95</v>
      </c>
      <c r="G215" s="4">
        <v>0</v>
      </c>
      <c r="H215" s="1">
        <f t="shared" ref="H215" si="558">(IF(D215="SELL",E215-F215,IF(D215="BUY",F215-E215)))*C215</f>
        <v>9180.0000000000182</v>
      </c>
      <c r="I215" s="2">
        <f t="shared" ref="I215" si="559">H215/C215</f>
        <v>22.950000000000045</v>
      </c>
      <c r="J215" s="2">
        <f t="shared" ref="J215" si="560">I215*C215</f>
        <v>9180.0000000000182</v>
      </c>
    </row>
    <row r="216" spans="1:10" ht="15" customHeight="1">
      <c r="A216" s="16">
        <v>43845</v>
      </c>
      <c r="B216" s="10" t="s">
        <v>293</v>
      </c>
      <c r="C216" s="10">
        <v>400</v>
      </c>
      <c r="D216" s="10" t="s">
        <v>11</v>
      </c>
      <c r="E216" s="17">
        <v>1927</v>
      </c>
      <c r="F216" s="17">
        <v>1950</v>
      </c>
      <c r="G216" s="4">
        <v>0</v>
      </c>
      <c r="H216" s="1">
        <f t="shared" ref="H216" si="561">(IF(D216="SELL",E216-F216,IF(D216="BUY",F216-E216)))*C216</f>
        <v>9200</v>
      </c>
      <c r="I216" s="2">
        <f t="shared" ref="I216" si="562">H216/C216</f>
        <v>23</v>
      </c>
      <c r="J216" s="2">
        <f t="shared" ref="J216" si="563">I216*C216</f>
        <v>9200</v>
      </c>
    </row>
    <row r="217" spans="1:10" ht="15" customHeight="1">
      <c r="A217" s="16">
        <v>43844</v>
      </c>
      <c r="B217" s="10" t="s">
        <v>150</v>
      </c>
      <c r="C217" s="10">
        <v>1400</v>
      </c>
      <c r="D217" s="10" t="s">
        <v>11</v>
      </c>
      <c r="E217" s="17">
        <v>595</v>
      </c>
      <c r="F217" s="17">
        <v>602</v>
      </c>
      <c r="G217" s="4">
        <v>0</v>
      </c>
      <c r="H217" s="1">
        <f t="shared" ref="H217" si="564">(IF(D217="SELL",E217-F217,IF(D217="BUY",F217-E217)))*C217</f>
        <v>9800</v>
      </c>
      <c r="I217" s="2">
        <f t="shared" ref="I217" si="565">H217/C217</f>
        <v>7</v>
      </c>
      <c r="J217" s="2">
        <f t="shared" ref="J217" si="566">I217*C217</f>
        <v>9800</v>
      </c>
    </row>
    <row r="218" spans="1:10" ht="15" customHeight="1">
      <c r="A218" s="16">
        <v>43843</v>
      </c>
      <c r="B218" s="10" t="s">
        <v>343</v>
      </c>
      <c r="C218" s="10">
        <v>125</v>
      </c>
      <c r="D218" s="10" t="s">
        <v>11</v>
      </c>
      <c r="E218" s="17">
        <v>9465</v>
      </c>
      <c r="F218" s="17">
        <v>9535</v>
      </c>
      <c r="G218" s="4">
        <v>0</v>
      </c>
      <c r="H218" s="1">
        <f t="shared" ref="H218" si="567">(IF(D218="SELL",E218-F218,IF(D218="BUY",F218-E218)))*C218</f>
        <v>8750</v>
      </c>
      <c r="I218" s="2">
        <f t="shared" ref="I218" si="568">H218/C218</f>
        <v>70</v>
      </c>
      <c r="J218" s="2">
        <f t="shared" ref="J218" si="569">I218*C218</f>
        <v>8750</v>
      </c>
    </row>
    <row r="219" spans="1:10" ht="15" customHeight="1">
      <c r="A219" s="16">
        <v>43842</v>
      </c>
      <c r="B219" s="10" t="s">
        <v>345</v>
      </c>
      <c r="C219" s="10">
        <v>250</v>
      </c>
      <c r="D219" s="10" t="s">
        <v>11</v>
      </c>
      <c r="E219" s="17">
        <v>4180</v>
      </c>
      <c r="F219" s="17">
        <v>4210</v>
      </c>
      <c r="G219" s="4">
        <v>0</v>
      </c>
      <c r="H219" s="1">
        <f t="shared" ref="H219" si="570">(IF(D219="SELL",E219-F219,IF(D219="BUY",F219-E219)))*C219</f>
        <v>7500</v>
      </c>
      <c r="I219" s="2">
        <f t="shared" ref="I219" si="571">H219/C219</f>
        <v>30</v>
      </c>
      <c r="J219" s="2">
        <f t="shared" ref="J219" si="572">I219*C219</f>
        <v>7500</v>
      </c>
    </row>
    <row r="220" spans="1:10" ht="15" customHeight="1">
      <c r="A220" s="16">
        <v>43839</v>
      </c>
      <c r="B220" s="10" t="s">
        <v>127</v>
      </c>
      <c r="C220" s="10">
        <v>900</v>
      </c>
      <c r="D220" s="10" t="s">
        <v>11</v>
      </c>
      <c r="E220" s="17">
        <v>594.5</v>
      </c>
      <c r="F220" s="17">
        <v>598</v>
      </c>
      <c r="G220" s="4">
        <v>0</v>
      </c>
      <c r="H220" s="1">
        <f t="shared" ref="H220" si="573">(IF(D220="SELL",E220-F220,IF(D220="BUY",F220-E220)))*C220</f>
        <v>3150</v>
      </c>
      <c r="I220" s="2">
        <f t="shared" ref="I220" si="574">H220/C220</f>
        <v>3.5</v>
      </c>
      <c r="J220" s="2">
        <f t="shared" ref="J220" si="575">I220*C220</f>
        <v>3150</v>
      </c>
    </row>
    <row r="221" spans="1:10" ht="15" customHeight="1">
      <c r="A221" s="16">
        <v>43836</v>
      </c>
      <c r="B221" s="10" t="s">
        <v>90</v>
      </c>
      <c r="C221" s="10">
        <v>1800</v>
      </c>
      <c r="D221" s="10" t="s">
        <v>29</v>
      </c>
      <c r="E221" s="17">
        <v>471.8</v>
      </c>
      <c r="F221" s="17">
        <v>466.8</v>
      </c>
      <c r="G221" s="4">
        <v>0</v>
      </c>
      <c r="H221" s="1">
        <f t="shared" ref="H221" si="576">(IF(D221="SELL",E221-F221,IF(D221="BUY",F221-E221)))*C221</f>
        <v>9000</v>
      </c>
      <c r="I221" s="2">
        <f t="shared" ref="I221" si="577">H221/C221</f>
        <v>5</v>
      </c>
      <c r="J221" s="2">
        <f t="shared" ref="J221" si="578">I221*C221</f>
        <v>9000</v>
      </c>
    </row>
    <row r="222" spans="1:10" ht="15" customHeight="1">
      <c r="A222" s="16">
        <v>43833</v>
      </c>
      <c r="B222" s="10" t="s">
        <v>344</v>
      </c>
      <c r="C222" s="10">
        <v>2300</v>
      </c>
      <c r="D222" s="10" t="s">
        <v>11</v>
      </c>
      <c r="E222" s="17">
        <v>298</v>
      </c>
      <c r="F222" s="17">
        <v>305</v>
      </c>
      <c r="G222" s="4">
        <v>0</v>
      </c>
      <c r="H222" s="1">
        <f t="shared" ref="H222" si="579">(IF(D222="SELL",E222-F222,IF(D222="BUY",F222-E222)))*C222</f>
        <v>16100</v>
      </c>
      <c r="I222" s="2">
        <f t="shared" ref="I222" si="580">H222/C222</f>
        <v>7</v>
      </c>
      <c r="J222" s="2">
        <f t="shared" ref="J222" si="581">I222*C222</f>
        <v>16100</v>
      </c>
    </row>
    <row r="223" spans="1:10" ht="15" customHeight="1">
      <c r="A223" s="16">
        <v>43832</v>
      </c>
      <c r="B223" s="10" t="s">
        <v>343</v>
      </c>
      <c r="C223" s="10">
        <v>125</v>
      </c>
      <c r="D223" s="10" t="s">
        <v>11</v>
      </c>
      <c r="E223" s="17">
        <v>9480</v>
      </c>
      <c r="F223" s="17">
        <v>9560</v>
      </c>
      <c r="G223" s="4">
        <v>0</v>
      </c>
      <c r="H223" s="1">
        <f t="shared" ref="H223" si="582">(IF(D223="SELL",E223-F223,IF(D223="BUY",F223-E223)))*C223</f>
        <v>10000</v>
      </c>
      <c r="I223" s="2">
        <f t="shared" ref="I223" si="583">H223/C223</f>
        <v>80</v>
      </c>
      <c r="J223" s="2">
        <f t="shared" ref="J223" si="584">I223*C223</f>
        <v>10000</v>
      </c>
    </row>
    <row r="224" spans="1:10" ht="15" customHeight="1">
      <c r="A224" s="16">
        <v>43830</v>
      </c>
      <c r="B224" s="10" t="s">
        <v>342</v>
      </c>
      <c r="C224" s="10">
        <v>8800</v>
      </c>
      <c r="D224" s="10" t="s">
        <v>29</v>
      </c>
      <c r="E224" s="17">
        <v>43</v>
      </c>
      <c r="F224" s="17">
        <v>43.7</v>
      </c>
      <c r="G224" s="4">
        <v>0</v>
      </c>
      <c r="H224" s="1">
        <f t="shared" ref="H224" si="585">(IF(D224="SELL",E224-F224,IF(D224="BUY",F224-E224)))*C224</f>
        <v>-6160.0000000000255</v>
      </c>
      <c r="I224" s="2">
        <f t="shared" ref="I224" si="586">H224/C224</f>
        <v>-0.70000000000000284</v>
      </c>
      <c r="J224" s="2">
        <f t="shared" ref="J224" si="587">I224*C224</f>
        <v>-6160.0000000000255</v>
      </c>
    </row>
    <row r="225" spans="1:10" ht="15" customHeight="1">
      <c r="A225" s="16">
        <v>43830</v>
      </c>
      <c r="B225" s="10" t="s">
        <v>150</v>
      </c>
      <c r="C225" s="10">
        <v>1400</v>
      </c>
      <c r="D225" s="10" t="s">
        <v>11</v>
      </c>
      <c r="E225" s="17">
        <v>576</v>
      </c>
      <c r="F225" s="17">
        <v>569</v>
      </c>
      <c r="G225" s="4">
        <v>0</v>
      </c>
      <c r="H225" s="1">
        <f t="shared" ref="H225" si="588">(IF(D225="SELL",E225-F225,IF(D225="BUY",F225-E225)))*C225</f>
        <v>-9800</v>
      </c>
      <c r="I225" s="2">
        <f t="shared" ref="I225" si="589">H225/C225</f>
        <v>-7</v>
      </c>
      <c r="J225" s="2">
        <f t="shared" ref="J225" si="590">I225*C225</f>
        <v>-9800</v>
      </c>
    </row>
    <row r="226" spans="1:10" ht="15" customHeight="1">
      <c r="A226" s="16">
        <v>43826</v>
      </c>
      <c r="B226" s="10" t="s">
        <v>316</v>
      </c>
      <c r="C226" s="10">
        <v>1375</v>
      </c>
      <c r="D226" s="10" t="s">
        <v>11</v>
      </c>
      <c r="E226" s="17">
        <v>449.5</v>
      </c>
      <c r="F226" s="17">
        <v>453.8</v>
      </c>
      <c r="G226" s="4">
        <v>0</v>
      </c>
      <c r="H226" s="1">
        <f t="shared" ref="H226" si="591">(IF(D226="SELL",E226-F226,IF(D226="BUY",F226-E226)))*C226</f>
        <v>5912.5000000000155</v>
      </c>
      <c r="I226" s="2">
        <f t="shared" ref="I226" si="592">H226/C226</f>
        <v>4.3000000000000114</v>
      </c>
      <c r="J226" s="2">
        <f t="shared" ref="J226" si="593">I226*C226</f>
        <v>5912.5000000000155</v>
      </c>
    </row>
    <row r="227" spans="1:10" ht="15" customHeight="1">
      <c r="A227" s="16">
        <v>43825</v>
      </c>
      <c r="B227" s="10" t="s">
        <v>330</v>
      </c>
      <c r="C227" s="10">
        <v>125</v>
      </c>
      <c r="D227" s="10" t="s">
        <v>11</v>
      </c>
      <c r="E227" s="17">
        <v>9400</v>
      </c>
      <c r="F227" s="17">
        <v>9451.9500000000007</v>
      </c>
      <c r="G227" s="4">
        <v>0</v>
      </c>
      <c r="H227" s="1">
        <f t="shared" ref="H227" si="594">(IF(D227="SELL",E227-F227,IF(D227="BUY",F227-E227)))*C227</f>
        <v>6493.7500000000909</v>
      </c>
      <c r="I227" s="2">
        <f t="shared" ref="I227" si="595">H227/C227</f>
        <v>51.950000000000728</v>
      </c>
      <c r="J227" s="2">
        <f t="shared" ref="J227" si="596">I227*C227</f>
        <v>6493.7500000000909</v>
      </c>
    </row>
    <row r="228" spans="1:10" ht="15" customHeight="1">
      <c r="A228" s="16">
        <v>43822</v>
      </c>
      <c r="B228" s="10" t="s">
        <v>341</v>
      </c>
      <c r="C228" s="10">
        <v>1200</v>
      </c>
      <c r="D228" s="10" t="s">
        <v>11</v>
      </c>
      <c r="E228" s="17">
        <v>499</v>
      </c>
      <c r="F228" s="17">
        <v>502.5</v>
      </c>
      <c r="G228" s="4">
        <v>0</v>
      </c>
      <c r="H228" s="1">
        <f t="shared" ref="H228" si="597">(IF(D228="SELL",E228-F228,IF(D228="BUY",F228-E228)))*C228</f>
        <v>4200</v>
      </c>
      <c r="I228" s="2">
        <f t="shared" ref="I228" si="598">H228/C228</f>
        <v>3.5</v>
      </c>
      <c r="J228" s="2">
        <f t="shared" ref="J228" si="599">I228*C228</f>
        <v>4200</v>
      </c>
    </row>
    <row r="229" spans="1:10" ht="15" customHeight="1">
      <c r="A229" s="16">
        <v>43819</v>
      </c>
      <c r="B229" s="10" t="s">
        <v>268</v>
      </c>
      <c r="C229" s="10">
        <v>1851</v>
      </c>
      <c r="D229" s="10" t="s">
        <v>11</v>
      </c>
      <c r="E229" s="17">
        <v>455</v>
      </c>
      <c r="F229" s="17">
        <v>459</v>
      </c>
      <c r="G229" s="4">
        <v>0</v>
      </c>
      <c r="H229" s="1">
        <f t="shared" ref="H229" si="600">(IF(D229="SELL",E229-F229,IF(D229="BUY",F229-E229)))*C229</f>
        <v>7404</v>
      </c>
      <c r="I229" s="2">
        <f t="shared" ref="I229" si="601">H229/C229</f>
        <v>4</v>
      </c>
      <c r="J229" s="2">
        <f t="shared" ref="J229" si="602">I229*C229</f>
        <v>7404</v>
      </c>
    </row>
    <row r="230" spans="1:10" ht="15" customHeight="1">
      <c r="A230" s="16">
        <v>43818</v>
      </c>
      <c r="B230" s="10" t="s">
        <v>38</v>
      </c>
      <c r="C230" s="10">
        <v>6000</v>
      </c>
      <c r="D230" s="10" t="s">
        <v>11</v>
      </c>
      <c r="E230" s="17">
        <v>138.5</v>
      </c>
      <c r="F230" s="17">
        <v>136.69999999999999</v>
      </c>
      <c r="G230" s="4">
        <v>0</v>
      </c>
      <c r="H230" s="1">
        <f t="shared" ref="H230" si="603">(IF(D230="SELL",E230-F230,IF(D230="BUY",F230-E230)))*C230</f>
        <v>-10800.000000000069</v>
      </c>
      <c r="I230" s="2">
        <f t="shared" ref="I230" si="604">H230/C230</f>
        <v>-1.8000000000000116</v>
      </c>
      <c r="J230" s="2">
        <f t="shared" ref="J230" si="605">I230*C230</f>
        <v>-10800.000000000069</v>
      </c>
    </row>
    <row r="231" spans="1:10" ht="15" customHeight="1">
      <c r="A231" s="16">
        <v>43817</v>
      </c>
      <c r="B231" s="10" t="s">
        <v>165</v>
      </c>
      <c r="C231" s="10">
        <v>2200</v>
      </c>
      <c r="D231" s="10" t="s">
        <v>11</v>
      </c>
      <c r="E231" s="17">
        <v>496</v>
      </c>
      <c r="F231" s="17">
        <v>500</v>
      </c>
      <c r="G231" s="4">
        <v>0</v>
      </c>
      <c r="H231" s="1">
        <f t="shared" ref="H231" si="606">(IF(D231="SELL",E231-F231,IF(D231="BUY",F231-E231)))*C231</f>
        <v>8800</v>
      </c>
      <c r="I231" s="2">
        <f t="shared" ref="I231" si="607">H231/C231</f>
        <v>4</v>
      </c>
      <c r="J231" s="2">
        <f t="shared" ref="J231" si="608">I231*C231</f>
        <v>8800</v>
      </c>
    </row>
    <row r="232" spans="1:10" ht="15" customHeight="1">
      <c r="A232" s="16">
        <v>43816</v>
      </c>
      <c r="B232" s="10" t="s">
        <v>309</v>
      </c>
      <c r="C232" s="10">
        <v>6000</v>
      </c>
      <c r="D232" s="10" t="s">
        <v>11</v>
      </c>
      <c r="E232" s="17">
        <v>75</v>
      </c>
      <c r="F232" s="17">
        <v>75.8</v>
      </c>
      <c r="G232" s="4">
        <v>0</v>
      </c>
      <c r="H232" s="1">
        <f t="shared" ref="H232" si="609">(IF(D232="SELL",E232-F232,IF(D232="BUY",F232-E232)))*C232</f>
        <v>4799.9999999999827</v>
      </c>
      <c r="I232" s="2">
        <f t="shared" ref="I232" si="610">H232/C232</f>
        <v>0.79999999999999716</v>
      </c>
      <c r="J232" s="2">
        <f t="shared" ref="J232" si="611">I232*C232</f>
        <v>4799.9999999999827</v>
      </c>
    </row>
    <row r="233" spans="1:10" ht="15" customHeight="1">
      <c r="A233" s="16">
        <v>43815</v>
      </c>
      <c r="B233" s="10" t="s">
        <v>337</v>
      </c>
      <c r="C233" s="10">
        <v>250</v>
      </c>
      <c r="D233" s="10" t="s">
        <v>11</v>
      </c>
      <c r="E233" s="17">
        <v>9280</v>
      </c>
      <c r="F233" s="17">
        <v>9300</v>
      </c>
      <c r="G233" s="4">
        <v>0</v>
      </c>
      <c r="H233" s="1">
        <f t="shared" ref="H233" si="612">(IF(D233="SELL",E233-F233,IF(D233="BUY",F233-E233)))*C233</f>
        <v>5000</v>
      </c>
      <c r="I233" s="2">
        <f t="shared" ref="I233" si="613">H233/C233</f>
        <v>20</v>
      </c>
      <c r="J233" s="2">
        <f t="shared" ref="J233" si="614">I233*C233</f>
        <v>5000</v>
      </c>
    </row>
    <row r="234" spans="1:10" ht="15" customHeight="1">
      <c r="A234" s="16">
        <v>43812</v>
      </c>
      <c r="B234" s="10" t="s">
        <v>337</v>
      </c>
      <c r="C234" s="10">
        <v>125</v>
      </c>
      <c r="D234" s="10" t="s">
        <v>11</v>
      </c>
      <c r="E234" s="17">
        <v>9250</v>
      </c>
      <c r="F234" s="17">
        <v>9150</v>
      </c>
      <c r="G234" s="4">
        <v>0</v>
      </c>
      <c r="H234" s="1">
        <f t="shared" ref="H234" si="615">(IF(D234="SELL",E234-F234,IF(D234="BUY",F234-E234)))*C234</f>
        <v>-12500</v>
      </c>
      <c r="I234" s="2">
        <f t="shared" ref="I234" si="616">H234/C234</f>
        <v>-100</v>
      </c>
      <c r="J234" s="2">
        <f t="shared" ref="J234" si="617">I234*C234</f>
        <v>-12500</v>
      </c>
    </row>
    <row r="235" spans="1:10" ht="15" customHeight="1">
      <c r="A235" s="16">
        <v>43810</v>
      </c>
      <c r="B235" s="10" t="s">
        <v>308</v>
      </c>
      <c r="C235" s="10">
        <v>800</v>
      </c>
      <c r="D235" s="10" t="s">
        <v>11</v>
      </c>
      <c r="E235" s="17">
        <v>1680</v>
      </c>
      <c r="F235" s="17">
        <v>1688</v>
      </c>
      <c r="G235" s="4">
        <v>0</v>
      </c>
      <c r="H235" s="1">
        <f t="shared" ref="H235:H236" si="618">(IF(D235="SELL",E235-F235,IF(D235="BUY",F235-E235)))*C235</f>
        <v>6400</v>
      </c>
      <c r="I235" s="2">
        <f t="shared" ref="I235:I236" si="619">H235/C235</f>
        <v>8</v>
      </c>
      <c r="J235" s="2">
        <f t="shared" ref="J235:J236" si="620">I235*C235</f>
        <v>6400</v>
      </c>
    </row>
    <row r="236" spans="1:10" ht="15" customHeight="1">
      <c r="A236" s="16">
        <v>43808</v>
      </c>
      <c r="B236" s="10" t="s">
        <v>227</v>
      </c>
      <c r="C236" s="10">
        <v>250</v>
      </c>
      <c r="D236" s="10" t="s">
        <v>11</v>
      </c>
      <c r="E236" s="17">
        <v>3280</v>
      </c>
      <c r="F236" s="17">
        <v>3310</v>
      </c>
      <c r="G236" s="4">
        <v>0</v>
      </c>
      <c r="H236" s="1">
        <f t="shared" si="618"/>
        <v>7500</v>
      </c>
      <c r="I236" s="2">
        <f t="shared" si="619"/>
        <v>30</v>
      </c>
      <c r="J236" s="2">
        <f t="shared" si="620"/>
        <v>7500</v>
      </c>
    </row>
    <row r="237" spans="1:10" ht="15" customHeight="1">
      <c r="A237" s="16">
        <v>43805</v>
      </c>
      <c r="B237" s="10" t="s">
        <v>308</v>
      </c>
      <c r="C237" s="10">
        <v>400</v>
      </c>
      <c r="D237" s="10" t="s">
        <v>11</v>
      </c>
      <c r="E237" s="17">
        <v>1665</v>
      </c>
      <c r="F237" s="17">
        <v>1680</v>
      </c>
      <c r="G237" s="4">
        <v>0</v>
      </c>
      <c r="H237" s="1">
        <f t="shared" ref="H237" si="621">(IF(D237="SELL",E237-F237,IF(D237="BUY",F237-E237)))*C237</f>
        <v>6000</v>
      </c>
      <c r="I237" s="2">
        <f t="shared" ref="I237" si="622">H237/C237</f>
        <v>15</v>
      </c>
      <c r="J237" s="2">
        <f t="shared" ref="J237" si="623">I237*C237</f>
        <v>6000</v>
      </c>
    </row>
    <row r="238" spans="1:10" ht="15" customHeight="1">
      <c r="A238" s="16">
        <v>43803</v>
      </c>
      <c r="B238" s="10" t="s">
        <v>316</v>
      </c>
      <c r="C238" s="10">
        <v>1375</v>
      </c>
      <c r="D238" s="10" t="s">
        <v>11</v>
      </c>
      <c r="E238" s="17">
        <v>521</v>
      </c>
      <c r="F238" s="17">
        <v>530</v>
      </c>
      <c r="G238" s="4">
        <v>0</v>
      </c>
      <c r="H238" s="1">
        <f t="shared" ref="H238" si="624">(IF(D238="SELL",E238-F238,IF(D238="BUY",F238-E238)))*C238</f>
        <v>12375</v>
      </c>
      <c r="I238" s="2">
        <f t="shared" ref="I238" si="625">H238/C238</f>
        <v>9</v>
      </c>
      <c r="J238" s="2">
        <f t="shared" ref="J238" si="626">I238*C238</f>
        <v>12375</v>
      </c>
    </row>
    <row r="239" spans="1:10" ht="15" customHeight="1">
      <c r="A239" s="16">
        <v>43802</v>
      </c>
      <c r="B239" s="10" t="s">
        <v>335</v>
      </c>
      <c r="C239" s="10">
        <v>250</v>
      </c>
      <c r="D239" s="10" t="s">
        <v>11</v>
      </c>
      <c r="E239" s="17">
        <v>3235</v>
      </c>
      <c r="F239" s="17">
        <v>3275</v>
      </c>
      <c r="G239" s="4">
        <v>0</v>
      </c>
      <c r="H239" s="1">
        <f t="shared" ref="H239" si="627">(IF(D239="SELL",E239-F239,IF(D239="BUY",F239-E239)))*C239</f>
        <v>10000</v>
      </c>
      <c r="I239" s="2">
        <f t="shared" ref="I239" si="628">H239/C239</f>
        <v>40</v>
      </c>
      <c r="J239" s="2">
        <f t="shared" ref="J239" si="629">I239*C239</f>
        <v>10000</v>
      </c>
    </row>
    <row r="240" spans="1:10" ht="15" customHeight="1">
      <c r="A240" s="16">
        <v>43798</v>
      </c>
      <c r="B240" s="10" t="s">
        <v>40</v>
      </c>
      <c r="C240" s="10">
        <v>800</v>
      </c>
      <c r="D240" s="10" t="s">
        <v>29</v>
      </c>
      <c r="E240" s="17">
        <v>290</v>
      </c>
      <c r="F240" s="17">
        <v>280</v>
      </c>
      <c r="G240" s="4">
        <v>0</v>
      </c>
      <c r="H240" s="1">
        <f t="shared" ref="H240:H241" si="630">(IF(D240="SELL",E240-F240,IF(D240="BUY",F240-E240)))*C240</f>
        <v>8000</v>
      </c>
      <c r="I240" s="2">
        <f t="shared" ref="I240:I241" si="631">H240/C240</f>
        <v>10</v>
      </c>
      <c r="J240" s="2">
        <f t="shared" ref="J240:J241" si="632">I240*C240</f>
        <v>8000</v>
      </c>
    </row>
    <row r="241" spans="1:10" ht="15" customHeight="1">
      <c r="A241" s="16">
        <v>43798</v>
      </c>
      <c r="B241" s="10" t="s">
        <v>81</v>
      </c>
      <c r="C241" s="10">
        <v>400</v>
      </c>
      <c r="D241" s="10" t="s">
        <v>11</v>
      </c>
      <c r="E241" s="17">
        <v>1536</v>
      </c>
      <c r="F241" s="17">
        <v>1550</v>
      </c>
      <c r="G241" s="4">
        <v>0</v>
      </c>
      <c r="H241" s="1">
        <f t="shared" si="630"/>
        <v>5600</v>
      </c>
      <c r="I241" s="2">
        <f t="shared" si="631"/>
        <v>14</v>
      </c>
      <c r="J241" s="2">
        <f t="shared" si="632"/>
        <v>5600</v>
      </c>
    </row>
    <row r="242" spans="1:10" ht="15" customHeight="1">
      <c r="A242" s="16">
        <v>43797</v>
      </c>
      <c r="B242" s="10" t="s">
        <v>113</v>
      </c>
      <c r="C242" s="10">
        <v>400</v>
      </c>
      <c r="D242" s="10" t="s">
        <v>11</v>
      </c>
      <c r="E242" s="17">
        <v>1545</v>
      </c>
      <c r="F242" s="17">
        <v>1574</v>
      </c>
      <c r="G242" s="4">
        <v>0</v>
      </c>
      <c r="H242" s="1">
        <f t="shared" ref="H242" si="633">(IF(D242="SELL",E242-F242,IF(D242="BUY",F242-E242)))*C242</f>
        <v>11600</v>
      </c>
      <c r="I242" s="2">
        <f t="shared" ref="I242" si="634">H242/C242</f>
        <v>29</v>
      </c>
      <c r="J242" s="2">
        <f t="shared" ref="J242" si="635">I242*C242</f>
        <v>11600</v>
      </c>
    </row>
    <row r="243" spans="1:10" ht="15" customHeight="1">
      <c r="A243" s="16">
        <v>43796</v>
      </c>
      <c r="B243" s="10" t="s">
        <v>327</v>
      </c>
      <c r="C243" s="10">
        <v>300</v>
      </c>
      <c r="D243" s="10" t="s">
        <v>11</v>
      </c>
      <c r="E243" s="17">
        <v>2080</v>
      </c>
      <c r="F243" s="17">
        <v>2090</v>
      </c>
      <c r="G243" s="4">
        <v>0</v>
      </c>
      <c r="H243" s="1">
        <f t="shared" ref="H243" si="636">(IF(D243="SELL",E243-F243,IF(D243="BUY",F243-E243)))*C243</f>
        <v>3000</v>
      </c>
      <c r="I243" s="2">
        <f t="shared" ref="I243" si="637">H243/C243</f>
        <v>10</v>
      </c>
      <c r="J243" s="2">
        <f t="shared" ref="J243" si="638">I243*C243</f>
        <v>3000</v>
      </c>
    </row>
    <row r="244" spans="1:10" ht="15" customHeight="1">
      <c r="A244" s="16">
        <v>43796</v>
      </c>
      <c r="B244" s="10" t="s">
        <v>301</v>
      </c>
      <c r="C244" s="10">
        <v>250</v>
      </c>
      <c r="D244" s="10" t="s">
        <v>11</v>
      </c>
      <c r="E244" s="17">
        <v>2970</v>
      </c>
      <c r="F244" s="17">
        <v>2946</v>
      </c>
      <c r="G244" s="4">
        <v>0</v>
      </c>
      <c r="H244" s="1">
        <f t="shared" ref="H244" si="639">(IF(D244="SELL",E244-F244,IF(D244="BUY",F244-E244)))*C244</f>
        <v>-6000</v>
      </c>
      <c r="I244" s="2">
        <f t="shared" ref="I244" si="640">H244/C244</f>
        <v>-24</v>
      </c>
      <c r="J244" s="2">
        <f t="shared" ref="J244" si="641">I244*C244</f>
        <v>-6000</v>
      </c>
    </row>
    <row r="245" spans="1:10" ht="15" customHeight="1">
      <c r="A245" s="16">
        <v>43795</v>
      </c>
      <c r="B245" s="10" t="s">
        <v>332</v>
      </c>
      <c r="C245" s="10">
        <v>1600</v>
      </c>
      <c r="D245" s="10" t="s">
        <v>11</v>
      </c>
      <c r="E245" s="17">
        <v>310</v>
      </c>
      <c r="F245" s="17">
        <v>314.75</v>
      </c>
      <c r="G245" s="4">
        <v>0</v>
      </c>
      <c r="H245" s="1">
        <f t="shared" ref="H245" si="642">(IF(D245="SELL",E245-F245,IF(D245="BUY",F245-E245)))*C245</f>
        <v>7600</v>
      </c>
      <c r="I245" s="2">
        <f t="shared" ref="I245" si="643">H245/C245</f>
        <v>4.75</v>
      </c>
      <c r="J245" s="2">
        <f t="shared" ref="J245" si="644">I245*C245</f>
        <v>7600</v>
      </c>
    </row>
    <row r="246" spans="1:10" ht="15" customHeight="1">
      <c r="A246" s="16">
        <v>43794</v>
      </c>
      <c r="B246" s="10" t="s">
        <v>330</v>
      </c>
      <c r="C246" s="10">
        <v>125</v>
      </c>
      <c r="D246" s="10" t="s">
        <v>11</v>
      </c>
      <c r="E246" s="17">
        <v>9078</v>
      </c>
      <c r="F246" s="17">
        <v>9200</v>
      </c>
      <c r="G246" s="4">
        <v>0</v>
      </c>
      <c r="H246" s="1">
        <f t="shared" ref="H246" si="645">(IF(D246="SELL",E246-F246,IF(D246="BUY",F246-E246)))*C246</f>
        <v>15250</v>
      </c>
      <c r="I246" s="2">
        <f t="shared" ref="I246" si="646">H246/C246</f>
        <v>122</v>
      </c>
      <c r="J246" s="2">
        <f t="shared" ref="J246" si="647">I246*C246</f>
        <v>15250</v>
      </c>
    </row>
    <row r="247" spans="1:10" ht="15" customHeight="1">
      <c r="A247" s="16">
        <v>43791</v>
      </c>
      <c r="B247" s="10" t="s">
        <v>19</v>
      </c>
      <c r="C247" s="10">
        <v>1000</v>
      </c>
      <c r="D247" s="10" t="s">
        <v>29</v>
      </c>
      <c r="E247" s="17">
        <v>644</v>
      </c>
      <c r="F247" s="17">
        <v>639</v>
      </c>
      <c r="G247" s="4">
        <v>0</v>
      </c>
      <c r="H247" s="1">
        <f t="shared" ref="H247" si="648">(IF(D247="SELL",E247-F247,IF(D247="BUY",F247-E247)))*C247</f>
        <v>5000</v>
      </c>
      <c r="I247" s="2">
        <f t="shared" ref="I247" si="649">H247/C247</f>
        <v>5</v>
      </c>
      <c r="J247" s="2">
        <f t="shared" ref="J247" si="650">I247*C247</f>
        <v>5000</v>
      </c>
    </row>
    <row r="248" spans="1:10" ht="15" customHeight="1">
      <c r="A248" s="16">
        <v>43790</v>
      </c>
      <c r="B248" s="10" t="s">
        <v>61</v>
      </c>
      <c r="C248" s="10">
        <v>3000</v>
      </c>
      <c r="D248" s="10" t="s">
        <v>29</v>
      </c>
      <c r="E248" s="17">
        <v>140.5</v>
      </c>
      <c r="F248" s="17">
        <v>139</v>
      </c>
      <c r="G248" s="4">
        <v>0</v>
      </c>
      <c r="H248" s="1">
        <f t="shared" ref="H248" si="651">(IF(D248="SELL",E248-F248,IF(D248="BUY",F248-E248)))*C248</f>
        <v>4500</v>
      </c>
      <c r="I248" s="2">
        <f t="shared" ref="I248" si="652">H248/C248</f>
        <v>1.5</v>
      </c>
      <c r="J248" s="2">
        <f t="shared" ref="J248" si="653">I248*C248</f>
        <v>4500</v>
      </c>
    </row>
    <row r="249" spans="1:10" ht="15" customHeight="1">
      <c r="A249" s="16">
        <v>43789</v>
      </c>
      <c r="B249" s="10" t="s">
        <v>290</v>
      </c>
      <c r="C249" s="10">
        <v>2750</v>
      </c>
      <c r="D249" s="10" t="s">
        <v>11</v>
      </c>
      <c r="E249" s="17">
        <v>424</v>
      </c>
      <c r="F249" s="17">
        <v>428</v>
      </c>
      <c r="G249" s="4">
        <v>0</v>
      </c>
      <c r="H249" s="1">
        <f t="shared" ref="H249" si="654">(IF(D249="SELL",E249-F249,IF(D249="BUY",F249-E249)))*C249</f>
        <v>11000</v>
      </c>
      <c r="I249" s="2">
        <f t="shared" ref="I249" si="655">H249/C249</f>
        <v>4</v>
      </c>
      <c r="J249" s="2">
        <f t="shared" ref="J249" si="656">I249*C249</f>
        <v>11000</v>
      </c>
    </row>
    <row r="250" spans="1:10" ht="15" customHeight="1">
      <c r="A250" s="16">
        <v>43788</v>
      </c>
      <c r="B250" s="10" t="s">
        <v>292</v>
      </c>
      <c r="C250" s="10">
        <v>4500</v>
      </c>
      <c r="D250" s="10" t="s">
        <v>11</v>
      </c>
      <c r="E250" s="17">
        <v>101.3</v>
      </c>
      <c r="F250" s="17">
        <v>100.15</v>
      </c>
      <c r="G250" s="4">
        <v>0</v>
      </c>
      <c r="H250" s="1">
        <f t="shared" ref="H250" si="657">(IF(D250="SELL",E250-F250,IF(D250="BUY",F250-E250)))*C250</f>
        <v>-5174.9999999999618</v>
      </c>
      <c r="I250" s="2">
        <f t="shared" ref="I250" si="658">H250/C250</f>
        <v>-1.1499999999999915</v>
      </c>
      <c r="J250" s="2">
        <f t="shared" ref="J250" si="659">I250*C250</f>
        <v>-5174.9999999999618</v>
      </c>
    </row>
    <row r="251" spans="1:10" ht="15" customHeight="1">
      <c r="A251" s="16">
        <v>43788</v>
      </c>
      <c r="B251" s="10" t="s">
        <v>286</v>
      </c>
      <c r="C251" s="10">
        <v>2500</v>
      </c>
      <c r="D251" s="10" t="s">
        <v>11</v>
      </c>
      <c r="E251" s="17">
        <v>331.8</v>
      </c>
      <c r="F251" s="17">
        <v>327.5</v>
      </c>
      <c r="G251" s="4">
        <v>0</v>
      </c>
      <c r="H251" s="1">
        <f t="shared" ref="H251" si="660">(IF(D251="SELL",E251-F251,IF(D251="BUY",F251-E251)))*C251</f>
        <v>-10750.000000000029</v>
      </c>
      <c r="I251" s="2">
        <f t="shared" ref="I251" si="661">H251/C251</f>
        <v>-4.3000000000000114</v>
      </c>
      <c r="J251" s="2">
        <f t="shared" ref="J251" si="662">I251*C251</f>
        <v>-10750.000000000029</v>
      </c>
    </row>
    <row r="252" spans="1:10" ht="15" customHeight="1">
      <c r="A252" s="16">
        <v>43787</v>
      </c>
      <c r="B252" s="10" t="s">
        <v>331</v>
      </c>
      <c r="C252" s="10">
        <v>2700</v>
      </c>
      <c r="D252" s="10" t="s">
        <v>11</v>
      </c>
      <c r="E252" s="17">
        <v>306</v>
      </c>
      <c r="F252" s="17">
        <v>308.25</v>
      </c>
      <c r="G252" s="4">
        <v>0</v>
      </c>
      <c r="H252" s="1">
        <f t="shared" ref="H252" si="663">(IF(D252="SELL",E252-F252,IF(D252="BUY",F252-E252)))*C252</f>
        <v>6075</v>
      </c>
      <c r="I252" s="2">
        <f t="shared" ref="I252" si="664">H252/C252</f>
        <v>2.25</v>
      </c>
      <c r="J252" s="2">
        <f t="shared" ref="J252" si="665">I252*C252</f>
        <v>6075</v>
      </c>
    </row>
    <row r="253" spans="1:10" ht="15" customHeight="1">
      <c r="A253" s="16">
        <v>43784</v>
      </c>
      <c r="B253" s="10" t="s">
        <v>329</v>
      </c>
      <c r="C253" s="10">
        <v>500</v>
      </c>
      <c r="D253" s="10" t="s">
        <v>11</v>
      </c>
      <c r="E253" s="17">
        <v>1482</v>
      </c>
      <c r="F253" s="17">
        <v>1462</v>
      </c>
      <c r="G253" s="4">
        <v>0</v>
      </c>
      <c r="H253" s="1">
        <f t="shared" ref="H253" si="666">(IF(D253="SELL",E253-F253,IF(D253="BUY",F253-E253)))*C253</f>
        <v>-10000</v>
      </c>
      <c r="I253" s="2">
        <f t="shared" ref="I253" si="667">H253/C253</f>
        <v>-20</v>
      </c>
      <c r="J253" s="2">
        <f t="shared" ref="J253" si="668">I253*C253</f>
        <v>-10000</v>
      </c>
    </row>
    <row r="254" spans="1:10" ht="15" customHeight="1">
      <c r="A254" s="16">
        <v>43783</v>
      </c>
      <c r="B254" s="10" t="s">
        <v>36</v>
      </c>
      <c r="C254" s="10">
        <v>1000</v>
      </c>
      <c r="D254" s="10" t="s">
        <v>11</v>
      </c>
      <c r="E254" s="17">
        <v>709</v>
      </c>
      <c r="F254" s="17">
        <v>713.8</v>
      </c>
      <c r="G254" s="4">
        <v>0</v>
      </c>
      <c r="H254" s="1">
        <f t="shared" ref="H254" si="669">(IF(D254="SELL",E254-F254,IF(D254="BUY",F254-E254)))*C254</f>
        <v>4799.9999999999545</v>
      </c>
      <c r="I254" s="2">
        <f t="shared" ref="I254" si="670">H254/C254</f>
        <v>4.7999999999999545</v>
      </c>
      <c r="J254" s="2">
        <f t="shared" ref="J254" si="671">I254*C254</f>
        <v>4799.9999999999545</v>
      </c>
    </row>
    <row r="255" spans="1:10" ht="15" customHeight="1">
      <c r="A255" s="16">
        <v>43782</v>
      </c>
      <c r="B255" s="10" t="s">
        <v>329</v>
      </c>
      <c r="C255" s="10">
        <v>500</v>
      </c>
      <c r="D255" s="10" t="s">
        <v>11</v>
      </c>
      <c r="E255" s="17">
        <v>1454</v>
      </c>
      <c r="F255" s="17">
        <v>1474</v>
      </c>
      <c r="G255" s="4">
        <v>0</v>
      </c>
      <c r="H255" s="1">
        <f t="shared" ref="H255" si="672">(IF(D255="SELL",E255-F255,IF(D255="BUY",F255-E255)))*C255</f>
        <v>10000</v>
      </c>
      <c r="I255" s="2">
        <f t="shared" ref="I255" si="673">H255/C255</f>
        <v>20</v>
      </c>
      <c r="J255" s="2">
        <f t="shared" ref="J255" si="674">I255*C255</f>
        <v>10000</v>
      </c>
    </row>
    <row r="256" spans="1:10" ht="15" customHeight="1">
      <c r="A256" s="16">
        <v>43780</v>
      </c>
      <c r="B256" s="10" t="s">
        <v>327</v>
      </c>
      <c r="C256" s="10">
        <v>300</v>
      </c>
      <c r="D256" s="10" t="s">
        <v>11</v>
      </c>
      <c r="E256" s="17">
        <v>2080</v>
      </c>
      <c r="F256" s="17">
        <v>2090</v>
      </c>
      <c r="G256" s="4">
        <v>0</v>
      </c>
      <c r="H256" s="1">
        <f t="shared" ref="H256" si="675">(IF(D256="SELL",E256-F256,IF(D256="BUY",F256-E256)))*C256</f>
        <v>3000</v>
      </c>
      <c r="I256" s="2">
        <f t="shared" ref="I256" si="676">H256/C256</f>
        <v>10</v>
      </c>
      <c r="J256" s="2">
        <f t="shared" ref="J256" si="677">I256*C256</f>
        <v>3000</v>
      </c>
    </row>
    <row r="257" spans="1:10" ht="15" customHeight="1">
      <c r="A257" s="16">
        <v>43777</v>
      </c>
      <c r="B257" s="10" t="s">
        <v>330</v>
      </c>
      <c r="C257" s="10">
        <v>125</v>
      </c>
      <c r="D257" s="10" t="s">
        <v>11</v>
      </c>
      <c r="E257" s="17">
        <v>8880</v>
      </c>
      <c r="F257" s="17">
        <v>8960</v>
      </c>
      <c r="G257" s="4">
        <v>0</v>
      </c>
      <c r="H257" s="1">
        <f t="shared" ref="H257" si="678">(IF(D257="SELL",E257-F257,IF(D257="BUY",F257-E257)))*C257</f>
        <v>10000</v>
      </c>
      <c r="I257" s="2">
        <f t="shared" ref="I257" si="679">H257/C257</f>
        <v>80</v>
      </c>
      <c r="J257" s="2">
        <f t="shared" ref="J257" si="680">I257*C257</f>
        <v>10000</v>
      </c>
    </row>
    <row r="258" spans="1:10" ht="15" customHeight="1">
      <c r="A258" s="16">
        <v>43774</v>
      </c>
      <c r="B258" s="10" t="s">
        <v>41</v>
      </c>
      <c r="C258" s="10">
        <v>1000</v>
      </c>
      <c r="D258" s="10" t="s">
        <v>29</v>
      </c>
      <c r="E258" s="17">
        <v>582.5</v>
      </c>
      <c r="F258" s="17">
        <v>580</v>
      </c>
      <c r="G258" s="4">
        <v>0</v>
      </c>
      <c r="H258" s="1">
        <f t="shared" ref="H258" si="681">(IF(D258="SELL",E258-F258,IF(D258="BUY",F258-E258)))*C258</f>
        <v>2500</v>
      </c>
      <c r="I258" s="2">
        <f t="shared" ref="I258" si="682">H258/C258</f>
        <v>2.5</v>
      </c>
      <c r="J258" s="2">
        <f t="shared" ref="J258" si="683">I258*C258</f>
        <v>2500</v>
      </c>
    </row>
    <row r="259" spans="1:10" ht="15" customHeight="1">
      <c r="A259" s="16">
        <v>43773</v>
      </c>
      <c r="B259" s="10" t="s">
        <v>316</v>
      </c>
      <c r="C259" s="10">
        <v>1375</v>
      </c>
      <c r="D259" s="10" t="s">
        <v>11</v>
      </c>
      <c r="E259" s="17">
        <v>472</v>
      </c>
      <c r="F259" s="17">
        <v>485.5</v>
      </c>
      <c r="G259" s="4">
        <v>0</v>
      </c>
      <c r="H259" s="1">
        <f t="shared" ref="H259" si="684">(IF(D259="SELL",E259-F259,IF(D259="BUY",F259-E259)))*C259</f>
        <v>18562.5</v>
      </c>
      <c r="I259" s="2">
        <f t="shared" ref="I259" si="685">H259/C259</f>
        <v>13.5</v>
      </c>
      <c r="J259" s="2">
        <f t="shared" ref="J259" si="686">I259*C259</f>
        <v>18562.5</v>
      </c>
    </row>
    <row r="260" spans="1:10" ht="15" customHeight="1">
      <c r="A260" s="16">
        <v>43770</v>
      </c>
      <c r="B260" s="10" t="s">
        <v>234</v>
      </c>
      <c r="C260" s="10">
        <v>500</v>
      </c>
      <c r="D260" s="10" t="s">
        <v>11</v>
      </c>
      <c r="E260" s="17">
        <v>1494</v>
      </c>
      <c r="F260" s="17">
        <v>1508</v>
      </c>
      <c r="G260" s="4">
        <v>0</v>
      </c>
      <c r="H260" s="1">
        <f t="shared" ref="H260" si="687">(IF(D260="SELL",E260-F260,IF(D260="BUY",F260-E260)))*C260</f>
        <v>7000</v>
      </c>
      <c r="I260" s="2">
        <f t="shared" ref="I260" si="688">H260/C260</f>
        <v>14</v>
      </c>
      <c r="J260" s="2">
        <f t="shared" ref="J260" si="689">I260*C260</f>
        <v>7000</v>
      </c>
    </row>
    <row r="261" spans="1:10" ht="15" customHeight="1">
      <c r="A261" s="16">
        <v>43768</v>
      </c>
      <c r="B261" s="10" t="s">
        <v>16</v>
      </c>
      <c r="C261" s="10">
        <v>3000</v>
      </c>
      <c r="D261" s="10" t="s">
        <v>11</v>
      </c>
      <c r="E261" s="17">
        <v>286</v>
      </c>
      <c r="F261" s="17">
        <v>290</v>
      </c>
      <c r="G261" s="4">
        <v>0</v>
      </c>
      <c r="H261" s="1">
        <f t="shared" ref="H261" si="690">(IF(D261="SELL",E261-F261,IF(D261="BUY",F261-E261)))*C261</f>
        <v>12000</v>
      </c>
      <c r="I261" s="2">
        <f t="shared" ref="I261" si="691">H261/C261</f>
        <v>4</v>
      </c>
      <c r="J261" s="2">
        <f t="shared" ref="J261" si="692">I261*C261</f>
        <v>12000</v>
      </c>
    </row>
    <row r="262" spans="1:10" ht="15" customHeight="1">
      <c r="A262" s="16">
        <v>43767</v>
      </c>
      <c r="B262" s="10" t="s">
        <v>306</v>
      </c>
      <c r="C262" s="10">
        <v>3000</v>
      </c>
      <c r="D262" s="10" t="s">
        <v>11</v>
      </c>
      <c r="E262" s="17">
        <v>275</v>
      </c>
      <c r="F262" s="17">
        <v>279</v>
      </c>
      <c r="G262" s="4">
        <v>0</v>
      </c>
      <c r="H262" s="1">
        <f t="shared" ref="H262" si="693">(IF(D262="SELL",E262-F262,IF(D262="BUY",F262-E262)))*C262</f>
        <v>12000</v>
      </c>
      <c r="I262" s="2">
        <f t="shared" ref="I262" si="694">H262/C262</f>
        <v>4</v>
      </c>
      <c r="J262" s="2">
        <f t="shared" ref="J262" si="695">I262*C262</f>
        <v>12000</v>
      </c>
    </row>
    <row r="263" spans="1:10" ht="15" customHeight="1">
      <c r="A263" s="16">
        <v>43763</v>
      </c>
      <c r="B263" s="10" t="s">
        <v>316</v>
      </c>
      <c r="C263" s="10">
        <v>1375</v>
      </c>
      <c r="D263" s="10" t="s">
        <v>11</v>
      </c>
      <c r="E263" s="17">
        <v>461</v>
      </c>
      <c r="F263" s="17">
        <v>468</v>
      </c>
      <c r="G263" s="4">
        <v>0</v>
      </c>
      <c r="H263" s="1">
        <f t="shared" ref="H263" si="696">(IF(D263="SELL",E263-F263,IF(D263="BUY",F263-E263)))*C263</f>
        <v>9625</v>
      </c>
      <c r="I263" s="2">
        <f t="shared" ref="I263" si="697">H263/C263</f>
        <v>7</v>
      </c>
      <c r="J263" s="2">
        <f t="shared" ref="J263" si="698">I263*C263</f>
        <v>9625</v>
      </c>
    </row>
    <row r="264" spans="1:10" ht="15" customHeight="1">
      <c r="A264" s="16">
        <v>43762</v>
      </c>
      <c r="B264" s="10" t="s">
        <v>329</v>
      </c>
      <c r="C264" s="10">
        <v>500</v>
      </c>
      <c r="D264" s="10" t="s">
        <v>11</v>
      </c>
      <c r="E264" s="17">
        <v>1428</v>
      </c>
      <c r="F264" s="17">
        <v>1441.1</v>
      </c>
      <c r="G264" s="4">
        <v>0</v>
      </c>
      <c r="H264" s="1">
        <f t="shared" ref="H264" si="699">(IF(D264="SELL",E264-F264,IF(D264="BUY",F264-E264)))*C264</f>
        <v>6549.9999999999545</v>
      </c>
      <c r="I264" s="2">
        <f t="shared" ref="I264" si="700">H264/C264</f>
        <v>13.099999999999909</v>
      </c>
      <c r="J264" s="2">
        <f t="shared" ref="J264" si="701">I264*C264</f>
        <v>6549.9999999999545</v>
      </c>
    </row>
    <row r="265" spans="1:10" ht="15" customHeight="1">
      <c r="A265" s="16">
        <v>43755</v>
      </c>
      <c r="B265" s="10" t="s">
        <v>327</v>
      </c>
      <c r="C265" s="10">
        <v>300</v>
      </c>
      <c r="D265" s="10" t="s">
        <v>11</v>
      </c>
      <c r="E265" s="17">
        <v>2090</v>
      </c>
      <c r="F265" s="17">
        <v>2105</v>
      </c>
      <c r="G265" s="4">
        <v>0</v>
      </c>
      <c r="H265" s="1">
        <f t="shared" ref="H265" si="702">(IF(D265="SELL",E265-F265,IF(D265="BUY",F265-E265)))*C265</f>
        <v>4500</v>
      </c>
      <c r="I265" s="2">
        <f t="shared" ref="I265" si="703">H265/C265</f>
        <v>15</v>
      </c>
      <c r="J265" s="2">
        <f t="shared" ref="J265" si="704">I265*C265</f>
        <v>4500</v>
      </c>
    </row>
    <row r="266" spans="1:10" ht="15" customHeight="1">
      <c r="A266" s="16">
        <v>43754</v>
      </c>
      <c r="B266" s="10" t="s">
        <v>326</v>
      </c>
      <c r="C266" s="10">
        <v>1250</v>
      </c>
      <c r="D266" s="10" t="s">
        <v>29</v>
      </c>
      <c r="E266" s="17">
        <v>310.5</v>
      </c>
      <c r="F266" s="17">
        <v>302</v>
      </c>
      <c r="G266" s="4">
        <v>0</v>
      </c>
      <c r="H266" s="1">
        <f t="shared" ref="H266" si="705">(IF(D266="SELL",E266-F266,IF(D266="BUY",F266-E266)))*C266</f>
        <v>10625</v>
      </c>
      <c r="I266" s="2">
        <f t="shared" ref="I266" si="706">H266/C266</f>
        <v>8.5</v>
      </c>
      <c r="J266" s="2">
        <f t="shared" ref="J266" si="707">I266*C266</f>
        <v>10625</v>
      </c>
    </row>
    <row r="267" spans="1:10" ht="15" customHeight="1">
      <c r="A267" s="16">
        <v>43753</v>
      </c>
      <c r="B267" s="10" t="s">
        <v>326</v>
      </c>
      <c r="C267" s="10">
        <v>1250</v>
      </c>
      <c r="D267" s="10" t="s">
        <v>29</v>
      </c>
      <c r="E267" s="17">
        <v>314.5</v>
      </c>
      <c r="F267" s="17">
        <v>320</v>
      </c>
      <c r="G267" s="4">
        <v>0</v>
      </c>
      <c r="H267" s="1">
        <f t="shared" ref="H267" si="708">(IF(D267="SELL",E267-F267,IF(D267="BUY",F267-E267)))*C267</f>
        <v>-6875</v>
      </c>
      <c r="I267" s="2">
        <f t="shared" ref="I267" si="709">H267/C267</f>
        <v>-5.5</v>
      </c>
      <c r="J267" s="2">
        <f t="shared" ref="J267" si="710">I267*C267</f>
        <v>-6875</v>
      </c>
    </row>
    <row r="268" spans="1:10" ht="15" customHeight="1">
      <c r="A268" s="16">
        <v>43749</v>
      </c>
      <c r="B268" s="10" t="s">
        <v>295</v>
      </c>
      <c r="C268" s="10">
        <v>7000</v>
      </c>
      <c r="D268" s="10" t="s">
        <v>29</v>
      </c>
      <c r="E268" s="17">
        <v>56.2</v>
      </c>
      <c r="F268" s="17">
        <v>57.6</v>
      </c>
      <c r="G268" s="4">
        <v>0</v>
      </c>
      <c r="H268" s="1">
        <f t="shared" ref="H268" si="711">(IF(D268="SELL",E268-F268,IF(D268="BUY",F268-E268)))*C268</f>
        <v>-9799.9999999999909</v>
      </c>
      <c r="I268" s="2">
        <f t="shared" ref="I268" si="712">H268/C268</f>
        <v>-1.3999999999999988</v>
      </c>
      <c r="J268" s="2">
        <f t="shared" ref="J268" si="713">I268*C268</f>
        <v>-9799.9999999999909</v>
      </c>
    </row>
    <row r="269" spans="1:10" ht="15" customHeight="1">
      <c r="A269" s="16">
        <v>43748</v>
      </c>
      <c r="B269" s="10" t="s">
        <v>290</v>
      </c>
      <c r="C269" s="10">
        <v>2750</v>
      </c>
      <c r="D269" s="10" t="s">
        <v>11</v>
      </c>
      <c r="E269" s="17">
        <v>371</v>
      </c>
      <c r="F269" s="17">
        <v>371</v>
      </c>
      <c r="G269" s="4">
        <v>0</v>
      </c>
      <c r="H269" s="1">
        <f t="shared" ref="H269" si="714">(IF(D269="SELL",E269-F269,IF(D269="BUY",F269-E269)))*C269</f>
        <v>0</v>
      </c>
      <c r="I269" s="2">
        <f t="shared" ref="I269" si="715">H269/C269</f>
        <v>0</v>
      </c>
      <c r="J269" s="2">
        <f t="shared" ref="J269" si="716">I269*C269</f>
        <v>0</v>
      </c>
    </row>
    <row r="270" spans="1:10" ht="15" customHeight="1">
      <c r="A270" s="16">
        <v>43748</v>
      </c>
      <c r="B270" s="10" t="s">
        <v>320</v>
      </c>
      <c r="C270" s="10">
        <v>550</v>
      </c>
      <c r="D270" s="10" t="s">
        <v>11</v>
      </c>
      <c r="E270" s="17">
        <v>1695</v>
      </c>
      <c r="F270" s="17">
        <v>1690</v>
      </c>
      <c r="G270" s="4">
        <v>0</v>
      </c>
      <c r="H270" s="1">
        <f t="shared" ref="H270" si="717">(IF(D270="SELL",E270-F270,IF(D270="BUY",F270-E270)))*C270</f>
        <v>-2750</v>
      </c>
      <c r="I270" s="2">
        <f t="shared" ref="I270" si="718">H270/C270</f>
        <v>-5</v>
      </c>
      <c r="J270" s="2">
        <f t="shared" ref="J270" si="719">I270*C270</f>
        <v>-2750</v>
      </c>
    </row>
    <row r="271" spans="1:10" ht="15" customHeight="1">
      <c r="A271" s="16">
        <v>43747</v>
      </c>
      <c r="B271" s="10" t="s">
        <v>325</v>
      </c>
      <c r="C271" s="10">
        <v>600</v>
      </c>
      <c r="D271" s="10" t="s">
        <v>11</v>
      </c>
      <c r="E271" s="17">
        <v>1756</v>
      </c>
      <c r="F271" s="17">
        <v>1776</v>
      </c>
      <c r="G271" s="4">
        <v>0</v>
      </c>
      <c r="H271" s="1">
        <f t="shared" ref="H271" si="720">(IF(D271="SELL",E271-F271,IF(D271="BUY",F271-E271)))*C271</f>
        <v>12000</v>
      </c>
      <c r="I271" s="2">
        <f t="shared" ref="I271" si="721">H271/C271</f>
        <v>20</v>
      </c>
      <c r="J271" s="2">
        <f t="shared" ref="J271" si="722">I271*C271</f>
        <v>12000</v>
      </c>
    </row>
    <row r="272" spans="1:10" ht="15" customHeight="1">
      <c r="A272" s="16">
        <v>43747</v>
      </c>
      <c r="B272" s="10" t="s">
        <v>171</v>
      </c>
      <c r="C272" s="10">
        <v>6000</v>
      </c>
      <c r="D272" s="10" t="s">
        <v>11</v>
      </c>
      <c r="E272" s="17">
        <v>57.2</v>
      </c>
      <c r="F272" s="17">
        <v>55.2</v>
      </c>
      <c r="G272" s="4">
        <v>0</v>
      </c>
      <c r="H272" s="1">
        <f t="shared" ref="H272" si="723">(IF(D272="SELL",E272-F272,IF(D272="BUY",F272-E272)))*C272</f>
        <v>-12000</v>
      </c>
      <c r="I272" s="2">
        <f t="shared" ref="I272" si="724">H272/C272</f>
        <v>-2</v>
      </c>
      <c r="J272" s="2">
        <f t="shared" ref="J272" si="725">I272*C272</f>
        <v>-12000</v>
      </c>
    </row>
    <row r="273" spans="1:10" ht="15" customHeight="1">
      <c r="A273" s="16">
        <v>43745</v>
      </c>
      <c r="B273" s="10" t="s">
        <v>234</v>
      </c>
      <c r="C273" s="10">
        <v>500</v>
      </c>
      <c r="D273" s="10" t="s">
        <v>11</v>
      </c>
      <c r="E273" s="17">
        <v>1423</v>
      </c>
      <c r="F273" s="17">
        <v>1428</v>
      </c>
      <c r="G273" s="4">
        <v>0</v>
      </c>
      <c r="H273" s="1">
        <f t="shared" ref="H273" si="726">(IF(D273="SELL",E273-F273,IF(D273="BUY",F273-E273)))*C273</f>
        <v>2500</v>
      </c>
      <c r="I273" s="2">
        <f t="shared" ref="I273" si="727">H273/C273</f>
        <v>5</v>
      </c>
      <c r="J273" s="2">
        <f t="shared" ref="J273" si="728">I273*C273</f>
        <v>2500</v>
      </c>
    </row>
    <row r="274" spans="1:10" ht="15" customHeight="1">
      <c r="A274" s="16">
        <v>43742</v>
      </c>
      <c r="B274" s="10" t="s">
        <v>139</v>
      </c>
      <c r="C274" s="10">
        <v>3300</v>
      </c>
      <c r="D274" s="10" t="s">
        <v>29</v>
      </c>
      <c r="E274" s="17">
        <v>99.2</v>
      </c>
      <c r="F274" s="17">
        <v>97.7</v>
      </c>
      <c r="G274" s="4">
        <v>0</v>
      </c>
      <c r="H274" s="1">
        <f t="shared" ref="H274" si="729">(IF(D274="SELL",E274-F274,IF(D274="BUY",F274-E274)))*C274</f>
        <v>4950</v>
      </c>
      <c r="I274" s="2">
        <f t="shared" ref="I274" si="730">H274/C274</f>
        <v>1.5</v>
      </c>
      <c r="J274" s="2">
        <f t="shared" ref="J274" si="731">I274*C274</f>
        <v>4950</v>
      </c>
    </row>
    <row r="275" spans="1:10" ht="15" customHeight="1">
      <c r="A275" s="16">
        <v>43741</v>
      </c>
      <c r="B275" s="10" t="s">
        <v>61</v>
      </c>
      <c r="C275" s="10">
        <v>3000</v>
      </c>
      <c r="D275" s="10" t="s">
        <v>29</v>
      </c>
      <c r="E275" s="17">
        <v>146.19999999999999</v>
      </c>
      <c r="F275" s="17">
        <v>144.30000000000001</v>
      </c>
      <c r="G275" s="4">
        <v>0</v>
      </c>
      <c r="H275" s="1">
        <f t="shared" ref="H275" si="732">(IF(D275="SELL",E275-F275,IF(D275="BUY",F275-E275)))*C275</f>
        <v>5699.9999999999318</v>
      </c>
      <c r="I275" s="2">
        <f t="shared" ref="I275" si="733">H275/C275</f>
        <v>1.8999999999999773</v>
      </c>
      <c r="J275" s="2">
        <f t="shared" ref="J275" si="734">I275*C275</f>
        <v>5699.9999999999318</v>
      </c>
    </row>
    <row r="276" spans="1:10" ht="15" customHeight="1">
      <c r="A276" s="16">
        <v>43739</v>
      </c>
      <c r="B276" s="10" t="s">
        <v>110</v>
      </c>
      <c r="C276" s="10">
        <v>6000</v>
      </c>
      <c r="D276" s="10" t="s">
        <v>29</v>
      </c>
      <c r="E276" s="17">
        <v>61</v>
      </c>
      <c r="F276" s="17">
        <v>57.2</v>
      </c>
      <c r="G276" s="4">
        <v>0</v>
      </c>
      <c r="H276" s="1">
        <f t="shared" ref="H276" si="735">(IF(D276="SELL",E276-F276,IF(D276="BUY",F276-E276)))*C276</f>
        <v>22799.999999999982</v>
      </c>
      <c r="I276" s="2">
        <f t="shared" ref="I276" si="736">H276/C276</f>
        <v>3.7999999999999972</v>
      </c>
      <c r="J276" s="2">
        <f t="shared" ref="J276" si="737">I276*C276</f>
        <v>22799.999999999982</v>
      </c>
    </row>
    <row r="277" spans="1:10" ht="15" customHeight="1">
      <c r="A277" s="16">
        <v>43739</v>
      </c>
      <c r="B277" s="10" t="s">
        <v>322</v>
      </c>
      <c r="C277" s="10">
        <v>500</v>
      </c>
      <c r="D277" s="10" t="s">
        <v>11</v>
      </c>
      <c r="E277" s="17">
        <v>1253</v>
      </c>
      <c r="F277" s="17">
        <v>1258</v>
      </c>
      <c r="G277" s="4">
        <v>0</v>
      </c>
      <c r="H277" s="1">
        <f t="shared" ref="H277" si="738">(IF(D277="SELL",E277-F277,IF(D277="BUY",F277-E277)))*C277</f>
        <v>2500</v>
      </c>
      <c r="I277" s="2">
        <f t="shared" ref="I277" si="739">H277/C277</f>
        <v>5</v>
      </c>
      <c r="J277" s="2">
        <f t="shared" ref="J277" si="740">I277*C277</f>
        <v>2500</v>
      </c>
    </row>
    <row r="278" spans="1:10" ht="15" customHeight="1">
      <c r="A278" s="16">
        <v>43738</v>
      </c>
      <c r="B278" s="10" t="s">
        <v>321</v>
      </c>
      <c r="C278" s="10">
        <v>1000</v>
      </c>
      <c r="D278" s="10" t="s">
        <v>29</v>
      </c>
      <c r="E278" s="17">
        <v>424.5</v>
      </c>
      <c r="F278" s="17">
        <v>434.5</v>
      </c>
      <c r="G278" s="4">
        <v>0</v>
      </c>
      <c r="H278" s="1">
        <f t="shared" ref="H278" si="741">(IF(D278="SELL",E278-F278,IF(D278="BUY",F278-E278)))*C278</f>
        <v>-10000</v>
      </c>
      <c r="I278" s="2">
        <f t="shared" ref="I278" si="742">H278/C278</f>
        <v>-10</v>
      </c>
      <c r="J278" s="2">
        <f t="shared" ref="J278" si="743">I278*C278</f>
        <v>-10000</v>
      </c>
    </row>
    <row r="279" spans="1:10" ht="15" customHeight="1">
      <c r="A279" s="16">
        <v>43735</v>
      </c>
      <c r="B279" s="10" t="s">
        <v>320</v>
      </c>
      <c r="C279" s="10">
        <v>550</v>
      </c>
      <c r="D279" s="10" t="s">
        <v>11</v>
      </c>
      <c r="E279" s="17">
        <v>1725</v>
      </c>
      <c r="F279" s="17">
        <v>1750</v>
      </c>
      <c r="G279" s="4">
        <v>0</v>
      </c>
      <c r="H279" s="1">
        <f t="shared" ref="H279" si="744">(IF(D279="SELL",E279-F279,IF(D279="BUY",F279-E279)))*C279</f>
        <v>13750</v>
      </c>
      <c r="I279" s="2">
        <f t="shared" ref="I279" si="745">H279/C279</f>
        <v>25</v>
      </c>
      <c r="J279" s="2">
        <f t="shared" ref="J279" si="746">I279*C279</f>
        <v>13750</v>
      </c>
    </row>
    <row r="280" spans="1:10" ht="15" customHeight="1">
      <c r="A280" s="16">
        <v>43734</v>
      </c>
      <c r="B280" s="10" t="s">
        <v>72</v>
      </c>
      <c r="C280" s="10">
        <v>1100</v>
      </c>
      <c r="D280" s="10" t="s">
        <v>11</v>
      </c>
      <c r="E280" s="17">
        <v>415</v>
      </c>
      <c r="F280" s="17">
        <v>423</v>
      </c>
      <c r="G280" s="4">
        <v>0</v>
      </c>
      <c r="H280" s="1">
        <f t="shared" ref="H280" si="747">(IF(D280="SELL",E280-F280,IF(D280="BUY",F280-E280)))*C280</f>
        <v>8800</v>
      </c>
      <c r="I280" s="2">
        <f t="shared" ref="I280" si="748">H280/C280</f>
        <v>8</v>
      </c>
      <c r="J280" s="2">
        <f t="shared" ref="J280" si="749">I280*C280</f>
        <v>8800</v>
      </c>
    </row>
    <row r="281" spans="1:10" ht="15" customHeight="1">
      <c r="A281" s="16">
        <v>43733</v>
      </c>
      <c r="B281" s="10" t="s">
        <v>268</v>
      </c>
      <c r="C281" s="10">
        <v>1851</v>
      </c>
      <c r="D281" s="10" t="s">
        <v>29</v>
      </c>
      <c r="E281" s="17">
        <v>345</v>
      </c>
      <c r="F281" s="17">
        <v>340</v>
      </c>
      <c r="G281" s="4">
        <v>0</v>
      </c>
      <c r="H281" s="1">
        <f t="shared" ref="H281" si="750">(IF(D281="SELL",E281-F281,IF(D281="BUY",F281-E281)))*C281</f>
        <v>9255</v>
      </c>
      <c r="I281" s="2">
        <f t="shared" ref="I281" si="751">H281/C281</f>
        <v>5</v>
      </c>
      <c r="J281" s="2">
        <f t="shared" ref="J281" si="752">I281*C281</f>
        <v>9255</v>
      </c>
    </row>
    <row r="282" spans="1:10" ht="15" customHeight="1">
      <c r="A282" s="16">
        <v>43732</v>
      </c>
      <c r="B282" s="10" t="s">
        <v>13</v>
      </c>
      <c r="C282" s="10">
        <v>1200</v>
      </c>
      <c r="D282" s="10" t="s">
        <v>29</v>
      </c>
      <c r="E282" s="17">
        <v>715</v>
      </c>
      <c r="F282" s="17">
        <v>710.5</v>
      </c>
      <c r="G282" s="4">
        <v>0</v>
      </c>
      <c r="H282" s="1">
        <f t="shared" ref="H282:H283" si="753">(IF(D282="SELL",E282-F282,IF(D282="BUY",F282-E282)))*C282</f>
        <v>5400</v>
      </c>
      <c r="I282" s="2">
        <f t="shared" ref="I282:I283" si="754">H282/C282</f>
        <v>4.5</v>
      </c>
      <c r="J282" s="2">
        <f t="shared" ref="J282:J283" si="755">I282*C282</f>
        <v>5400</v>
      </c>
    </row>
    <row r="283" spans="1:10" ht="15" customHeight="1">
      <c r="A283" s="16">
        <v>43731</v>
      </c>
      <c r="B283" s="10" t="s">
        <v>22</v>
      </c>
      <c r="C283" s="10">
        <v>4000</v>
      </c>
      <c r="D283" s="10" t="s">
        <v>29</v>
      </c>
      <c r="E283" s="17">
        <v>34.799999999999997</v>
      </c>
      <c r="F283" s="17">
        <v>37</v>
      </c>
      <c r="G283" s="4">
        <v>0</v>
      </c>
      <c r="H283" s="1">
        <f t="shared" si="753"/>
        <v>-8800.0000000000109</v>
      </c>
      <c r="I283" s="2">
        <f t="shared" si="754"/>
        <v>-2.2000000000000028</v>
      </c>
      <c r="J283" s="2">
        <f t="shared" si="755"/>
        <v>-8800.0000000000109</v>
      </c>
    </row>
    <row r="284" spans="1:10" ht="15" customHeight="1">
      <c r="A284" s="16">
        <v>43728</v>
      </c>
      <c r="B284" s="10" t="s">
        <v>319</v>
      </c>
      <c r="C284" s="10">
        <v>2200</v>
      </c>
      <c r="D284" s="10" t="s">
        <v>11</v>
      </c>
      <c r="E284" s="17">
        <v>57.5</v>
      </c>
      <c r="F284" s="17">
        <v>60.1</v>
      </c>
      <c r="G284" s="4">
        <v>0</v>
      </c>
      <c r="H284" s="1">
        <f t="shared" ref="H284" si="756">(IF(D284="SELL",E284-F284,IF(D284="BUY",F284-E284)))*C284</f>
        <v>5720.0000000000027</v>
      </c>
      <c r="I284" s="2">
        <f t="shared" ref="I284" si="757">H284/C284</f>
        <v>2.6000000000000014</v>
      </c>
      <c r="J284" s="2">
        <f t="shared" ref="J284" si="758">I284*C284</f>
        <v>5720.0000000000027</v>
      </c>
    </row>
    <row r="285" spans="1:10" ht="15" customHeight="1">
      <c r="A285" s="16">
        <v>43728</v>
      </c>
      <c r="B285" s="10" t="s">
        <v>318</v>
      </c>
      <c r="C285" s="10">
        <v>2400</v>
      </c>
      <c r="D285" s="10" t="s">
        <v>29</v>
      </c>
      <c r="E285" s="17">
        <v>167</v>
      </c>
      <c r="F285" s="17">
        <v>172</v>
      </c>
      <c r="G285" s="4">
        <v>0</v>
      </c>
      <c r="H285" s="1">
        <f t="shared" ref="H285" si="759">(IF(D285="SELL",E285-F285,IF(D285="BUY",F285-E285)))*C285</f>
        <v>-12000</v>
      </c>
      <c r="I285" s="2">
        <f t="shared" ref="I285" si="760">H285/C285</f>
        <v>-5</v>
      </c>
      <c r="J285" s="2">
        <f t="shared" ref="J285" si="761">I285*C285</f>
        <v>-12000</v>
      </c>
    </row>
    <row r="286" spans="1:10" ht="15" customHeight="1">
      <c r="A286" s="16">
        <v>43727</v>
      </c>
      <c r="B286" s="10" t="s">
        <v>317</v>
      </c>
      <c r="C286" s="10">
        <v>1200</v>
      </c>
      <c r="D286" s="10" t="s">
        <v>29</v>
      </c>
      <c r="E286" s="17">
        <v>818</v>
      </c>
      <c r="F286" s="17">
        <v>820</v>
      </c>
      <c r="G286" s="4">
        <v>0</v>
      </c>
      <c r="H286" s="1">
        <f t="shared" ref="H286" si="762">(IF(D286="SELL",E286-F286,IF(D286="BUY",F286-E286)))*C286</f>
        <v>-2400</v>
      </c>
      <c r="I286" s="2">
        <f t="shared" ref="I286" si="763">H286/C286</f>
        <v>-2</v>
      </c>
      <c r="J286" s="2">
        <f t="shared" ref="J286" si="764">I286*C286</f>
        <v>-2400</v>
      </c>
    </row>
    <row r="287" spans="1:10" ht="15" customHeight="1">
      <c r="A287" s="16">
        <v>43726</v>
      </c>
      <c r="B287" s="10" t="s">
        <v>49</v>
      </c>
      <c r="C287" s="10">
        <v>2400</v>
      </c>
      <c r="D287" s="10" t="s">
        <v>29</v>
      </c>
      <c r="E287" s="17">
        <v>236.7</v>
      </c>
      <c r="F287" s="17">
        <v>234.75</v>
      </c>
      <c r="G287" s="4">
        <v>0</v>
      </c>
      <c r="H287" s="1">
        <f t="shared" ref="H287" si="765">(IF(D287="SELL",E287-F287,IF(D287="BUY",F287-E287)))*C287</f>
        <v>4679.9999999999727</v>
      </c>
      <c r="I287" s="2">
        <f t="shared" ref="I287" si="766">H287/C287</f>
        <v>1.9499999999999886</v>
      </c>
      <c r="J287" s="2">
        <f t="shared" ref="J287" si="767">I287*C287</f>
        <v>4679.9999999999727</v>
      </c>
    </row>
    <row r="288" spans="1:10" ht="15" customHeight="1">
      <c r="A288" s="16">
        <v>43725</v>
      </c>
      <c r="B288" s="10" t="s">
        <v>129</v>
      </c>
      <c r="C288" s="10">
        <v>6000</v>
      </c>
      <c r="D288" s="10" t="s">
        <v>29</v>
      </c>
      <c r="E288" s="17">
        <v>62</v>
      </c>
      <c r="F288" s="17">
        <v>59.6</v>
      </c>
      <c r="G288" s="4">
        <v>0</v>
      </c>
      <c r="H288" s="1">
        <f t="shared" ref="H288" si="768">(IF(D288="SELL",E288-F288,IF(D288="BUY",F288-E288)))*C288</f>
        <v>14399.999999999991</v>
      </c>
      <c r="I288" s="2">
        <f t="shared" ref="I288" si="769">H288/C288</f>
        <v>2.3999999999999986</v>
      </c>
      <c r="J288" s="2">
        <f t="shared" ref="J288" si="770">I288*C288</f>
        <v>14399.999999999991</v>
      </c>
    </row>
    <row r="289" spans="1:10" ht="15" customHeight="1">
      <c r="A289" s="16">
        <v>43724</v>
      </c>
      <c r="B289" s="10" t="s">
        <v>290</v>
      </c>
      <c r="C289" s="10">
        <v>2750</v>
      </c>
      <c r="D289" s="10" t="s">
        <v>11</v>
      </c>
      <c r="E289" s="17">
        <v>332.8</v>
      </c>
      <c r="F289" s="17">
        <v>334.9</v>
      </c>
      <c r="G289" s="4">
        <v>0</v>
      </c>
      <c r="H289" s="1">
        <f t="shared" ref="H289" si="771">(IF(D289="SELL",E289-F289,IF(D289="BUY",F289-E289)))*C289</f>
        <v>5774.9999999999063</v>
      </c>
      <c r="I289" s="2">
        <f t="shared" ref="I289" si="772">H289/C289</f>
        <v>2.0999999999999659</v>
      </c>
      <c r="J289" s="2">
        <f t="shared" ref="J289" si="773">I289*C289</f>
        <v>5774.9999999999063</v>
      </c>
    </row>
    <row r="290" spans="1:10" ht="15" customHeight="1">
      <c r="A290" s="16">
        <v>43721</v>
      </c>
      <c r="B290" s="10" t="s">
        <v>316</v>
      </c>
      <c r="C290" s="10">
        <v>1375</v>
      </c>
      <c r="D290" s="10" t="s">
        <v>11</v>
      </c>
      <c r="E290" s="17">
        <v>409</v>
      </c>
      <c r="F290" s="17">
        <v>415</v>
      </c>
      <c r="G290" s="4">
        <v>0</v>
      </c>
      <c r="H290" s="1">
        <f t="shared" ref="H290" si="774">(IF(D290="SELL",E290-F290,IF(D290="BUY",F290-E290)))*C290</f>
        <v>8250</v>
      </c>
      <c r="I290" s="2">
        <f t="shared" ref="I290" si="775">H290/C290</f>
        <v>6</v>
      </c>
      <c r="J290" s="2">
        <f t="shared" ref="J290" si="776">I290*C290</f>
        <v>8250</v>
      </c>
    </row>
    <row r="291" spans="1:10" ht="15" customHeight="1">
      <c r="A291" s="16">
        <v>43720</v>
      </c>
      <c r="B291" s="10" t="s">
        <v>315</v>
      </c>
      <c r="C291" s="10">
        <v>550</v>
      </c>
      <c r="D291" s="10" t="s">
        <v>11</v>
      </c>
      <c r="E291" s="17">
        <v>1241</v>
      </c>
      <c r="F291" s="17">
        <v>1255.9000000000001</v>
      </c>
      <c r="G291" s="4">
        <v>0</v>
      </c>
      <c r="H291" s="1">
        <f t="shared" ref="H291" si="777">(IF(D291="SELL",E291-F291,IF(D291="BUY",F291-E291)))*C291</f>
        <v>8195.0000000000509</v>
      </c>
      <c r="I291" s="2">
        <f t="shared" ref="I291" si="778">H291/C291</f>
        <v>14.900000000000093</v>
      </c>
      <c r="J291" s="2">
        <f t="shared" ref="J291" si="779">I291*C291</f>
        <v>8195.0000000000509</v>
      </c>
    </row>
    <row r="292" spans="1:10" ht="15" customHeight="1">
      <c r="A292" s="16">
        <v>43719</v>
      </c>
      <c r="B292" s="10" t="s">
        <v>312</v>
      </c>
      <c r="C292" s="10">
        <v>1100</v>
      </c>
      <c r="D292" s="10" t="s">
        <v>11</v>
      </c>
      <c r="E292" s="17">
        <v>396</v>
      </c>
      <c r="F292" s="17">
        <v>403.75</v>
      </c>
      <c r="G292" s="4">
        <v>0</v>
      </c>
      <c r="H292" s="1">
        <f t="shared" ref="H292" si="780">(IF(D292="SELL",E292-F292,IF(D292="BUY",F292-E292)))*C292</f>
        <v>8525</v>
      </c>
      <c r="I292" s="2">
        <f t="shared" ref="I292" si="781">H292/C292</f>
        <v>7.75</v>
      </c>
      <c r="J292" s="2">
        <f t="shared" ref="J292" si="782">I292*C292</f>
        <v>8525</v>
      </c>
    </row>
    <row r="293" spans="1:10" ht="15" customHeight="1">
      <c r="A293" s="16">
        <v>43717</v>
      </c>
      <c r="B293" s="10" t="s">
        <v>165</v>
      </c>
      <c r="C293" s="10">
        <v>2200</v>
      </c>
      <c r="D293" s="10" t="s">
        <v>11</v>
      </c>
      <c r="E293" s="17">
        <v>365.5</v>
      </c>
      <c r="F293" s="17">
        <v>368.6</v>
      </c>
      <c r="G293" s="4">
        <v>0</v>
      </c>
      <c r="H293" s="1">
        <f t="shared" ref="H293" si="783">(IF(D293="SELL",E293-F293,IF(D293="BUY",F293-E293)))*C293</f>
        <v>6820.00000000005</v>
      </c>
      <c r="I293" s="2">
        <f t="shared" ref="I293" si="784">H293/C293</f>
        <v>3.1000000000000227</v>
      </c>
      <c r="J293" s="2">
        <f t="shared" ref="J293" si="785">I293*C293</f>
        <v>6820.00000000005</v>
      </c>
    </row>
    <row r="294" spans="1:10" ht="15" customHeight="1">
      <c r="A294" s="16">
        <v>43714</v>
      </c>
      <c r="B294" s="10" t="s">
        <v>314</v>
      </c>
      <c r="C294" s="10">
        <v>1500</v>
      </c>
      <c r="D294" s="10" t="s">
        <v>11</v>
      </c>
      <c r="E294" s="17">
        <v>432.5</v>
      </c>
      <c r="F294" s="17">
        <v>438.8</v>
      </c>
      <c r="G294" s="4">
        <v>0</v>
      </c>
      <c r="H294" s="1">
        <f t="shared" ref="H294" si="786">(IF(D294="SELL",E294-F294,IF(D294="BUY",F294-E294)))*C294</f>
        <v>9450.0000000000164</v>
      </c>
      <c r="I294" s="2">
        <f t="shared" ref="I294" si="787">H294/C294</f>
        <v>6.3000000000000105</v>
      </c>
      <c r="J294" s="2">
        <f t="shared" ref="J294" si="788">I294*C294</f>
        <v>9450.0000000000164</v>
      </c>
    </row>
    <row r="295" spans="1:10" ht="15" customHeight="1">
      <c r="A295" s="16">
        <v>43713</v>
      </c>
      <c r="B295" s="10" t="s">
        <v>313</v>
      </c>
      <c r="C295" s="10">
        <v>600</v>
      </c>
      <c r="D295" s="10" t="s">
        <v>29</v>
      </c>
      <c r="E295" s="17">
        <v>1528</v>
      </c>
      <c r="F295" s="17">
        <v>1525.1</v>
      </c>
      <c r="G295" s="4">
        <v>0</v>
      </c>
      <c r="H295" s="1">
        <f t="shared" ref="H295" si="789">(IF(D295="SELL",E295-F295,IF(D295="BUY",F295-E295)))*C295</f>
        <v>1740.0000000000546</v>
      </c>
      <c r="I295" s="2">
        <f t="shared" ref="I295" si="790">H295/C295</f>
        <v>2.9000000000000909</v>
      </c>
      <c r="J295" s="2">
        <f t="shared" ref="J295" si="791">I295*C295</f>
        <v>1740.0000000000546</v>
      </c>
    </row>
    <row r="296" spans="1:10" ht="15" customHeight="1">
      <c r="A296" s="16">
        <v>43712</v>
      </c>
      <c r="B296" s="10" t="s">
        <v>41</v>
      </c>
      <c r="C296" s="10">
        <v>1000</v>
      </c>
      <c r="D296" s="10" t="s">
        <v>29</v>
      </c>
      <c r="E296" s="17">
        <v>510</v>
      </c>
      <c r="F296" s="17">
        <v>507.2</v>
      </c>
      <c r="G296" s="4">
        <v>0</v>
      </c>
      <c r="H296" s="1">
        <f t="shared" ref="H296" si="792">(IF(D296="SELL",E296-F296,IF(D296="BUY",F296-E296)))*C296</f>
        <v>2800.0000000000114</v>
      </c>
      <c r="I296" s="2">
        <f t="shared" ref="I296" si="793">H296/C296</f>
        <v>2.8000000000000114</v>
      </c>
      <c r="J296" s="2">
        <f t="shared" ref="J296" si="794">I296*C296</f>
        <v>2800.0000000000114</v>
      </c>
    </row>
    <row r="297" spans="1:10" ht="15" customHeight="1">
      <c r="A297" s="16">
        <v>43711</v>
      </c>
      <c r="B297" s="10" t="s">
        <v>295</v>
      </c>
      <c r="C297" s="10">
        <v>7000</v>
      </c>
      <c r="D297" s="10" t="s">
        <v>29</v>
      </c>
      <c r="E297" s="17">
        <v>60.4</v>
      </c>
      <c r="F297" s="17">
        <v>59.25</v>
      </c>
      <c r="G297" s="4">
        <v>0</v>
      </c>
      <c r="H297" s="1">
        <f t="shared" ref="H297" si="795">(IF(D297="SELL",E297-F297,IF(D297="BUY",F297-E297)))*C297</f>
        <v>8049.99999999999</v>
      </c>
      <c r="I297" s="2">
        <f t="shared" ref="I297" si="796">H297/C297</f>
        <v>1.1499999999999986</v>
      </c>
      <c r="J297" s="2">
        <f t="shared" ref="J297" si="797">I297*C297</f>
        <v>8049.99999999999</v>
      </c>
    </row>
    <row r="298" spans="1:10" ht="15" customHeight="1">
      <c r="A298" s="16">
        <v>43707</v>
      </c>
      <c r="B298" s="10" t="s">
        <v>312</v>
      </c>
      <c r="C298" s="10">
        <v>1100</v>
      </c>
      <c r="D298" s="10" t="s">
        <v>29</v>
      </c>
      <c r="E298" s="17">
        <v>349.1</v>
      </c>
      <c r="F298" s="17">
        <v>346.8</v>
      </c>
      <c r="G298" s="4">
        <v>0</v>
      </c>
      <c r="H298" s="1">
        <f t="shared" ref="H298" si="798">(IF(D298="SELL",E298-F298,IF(D298="BUY",F298-E298)))*C298</f>
        <v>2530.0000000000127</v>
      </c>
      <c r="I298" s="2">
        <f t="shared" ref="I298" si="799">H298/C298</f>
        <v>2.3000000000000114</v>
      </c>
      <c r="J298" s="2">
        <f t="shared" ref="J298" si="800">I298*C298</f>
        <v>2530.0000000000127</v>
      </c>
    </row>
    <row r="299" spans="1:10" ht="15" customHeight="1">
      <c r="A299" s="16">
        <v>43706</v>
      </c>
      <c r="B299" s="10" t="s">
        <v>311</v>
      </c>
      <c r="C299" s="10">
        <v>3200</v>
      </c>
      <c r="D299" s="10" t="s">
        <v>29</v>
      </c>
      <c r="E299" s="17">
        <v>94.1</v>
      </c>
      <c r="F299" s="17">
        <v>91.2</v>
      </c>
      <c r="G299" s="4">
        <v>0</v>
      </c>
      <c r="H299" s="1">
        <f t="shared" ref="H299" si="801">(IF(D299="SELL",E299-F299,IF(D299="BUY",F299-E299)))*C299</f>
        <v>9279.9999999999727</v>
      </c>
      <c r="I299" s="2">
        <f t="shared" ref="I299" si="802">H299/C299</f>
        <v>2.8999999999999915</v>
      </c>
      <c r="J299" s="2">
        <f t="shared" ref="J299" si="803">I299*C299</f>
        <v>9279.9999999999727</v>
      </c>
    </row>
    <row r="300" spans="1:10" ht="15" customHeight="1">
      <c r="A300" s="16">
        <v>43705</v>
      </c>
      <c r="B300" s="10" t="s">
        <v>32</v>
      </c>
      <c r="C300" s="10">
        <v>2700</v>
      </c>
      <c r="D300" s="10" t="s">
        <v>11</v>
      </c>
      <c r="E300" s="17">
        <v>273</v>
      </c>
      <c r="F300" s="17">
        <v>281</v>
      </c>
      <c r="G300" s="4">
        <v>0</v>
      </c>
      <c r="H300" s="1">
        <f t="shared" ref="H300" si="804">(IF(D300="SELL",E300-F300,IF(D300="BUY",F300-E300)))*C300</f>
        <v>21600</v>
      </c>
      <c r="I300" s="2">
        <f t="shared" ref="I300" si="805">H300/C300</f>
        <v>8</v>
      </c>
      <c r="J300" s="2">
        <f t="shared" ref="J300" si="806">I300*C300</f>
        <v>21600</v>
      </c>
    </row>
    <row r="301" spans="1:10" ht="15" customHeight="1">
      <c r="A301" s="16">
        <v>43704</v>
      </c>
      <c r="B301" s="10" t="s">
        <v>230</v>
      </c>
      <c r="C301" s="10">
        <v>8000</v>
      </c>
      <c r="D301" s="10" t="s">
        <v>11</v>
      </c>
      <c r="E301" s="17">
        <v>58</v>
      </c>
      <c r="F301" s="17">
        <v>59</v>
      </c>
      <c r="G301" s="4">
        <v>0</v>
      </c>
      <c r="H301" s="1">
        <f t="shared" ref="H301" si="807">(IF(D301="SELL",E301-F301,IF(D301="BUY",F301-E301)))*C301</f>
        <v>8000</v>
      </c>
      <c r="I301" s="2">
        <f t="shared" ref="I301" si="808">H301/C301</f>
        <v>1</v>
      </c>
      <c r="J301" s="2">
        <f t="shared" ref="J301" si="809">I301*C301</f>
        <v>8000</v>
      </c>
    </row>
    <row r="302" spans="1:10" ht="15" customHeight="1">
      <c r="A302" s="16">
        <v>43703</v>
      </c>
      <c r="B302" s="10" t="s">
        <v>66</v>
      </c>
      <c r="C302" s="10">
        <v>800</v>
      </c>
      <c r="D302" s="10" t="s">
        <v>11</v>
      </c>
      <c r="E302" s="17">
        <v>747</v>
      </c>
      <c r="F302" s="17">
        <v>754</v>
      </c>
      <c r="G302" s="4">
        <v>0</v>
      </c>
      <c r="H302" s="1">
        <f t="shared" ref="H302" si="810">(IF(D302="SELL",E302-F302,IF(D302="BUY",F302-E302)))*C302</f>
        <v>5600</v>
      </c>
      <c r="I302" s="2">
        <f t="shared" ref="I302" si="811">H302/C302</f>
        <v>7</v>
      </c>
      <c r="J302" s="2">
        <f t="shared" ref="J302" si="812">I302*C302</f>
        <v>5600</v>
      </c>
    </row>
    <row r="303" spans="1:10" ht="15" customHeight="1">
      <c r="A303" s="16">
        <v>43700</v>
      </c>
      <c r="B303" s="10" t="s">
        <v>310</v>
      </c>
      <c r="C303" s="10">
        <v>800</v>
      </c>
      <c r="D303" s="10" t="s">
        <v>29</v>
      </c>
      <c r="E303" s="17">
        <v>598</v>
      </c>
      <c r="F303" s="17">
        <v>598</v>
      </c>
      <c r="G303" s="4">
        <v>0</v>
      </c>
      <c r="H303" s="1">
        <f t="shared" ref="H303" si="813">(IF(D303="SELL",E303-F303,IF(D303="BUY",F303-E303)))*C303</f>
        <v>0</v>
      </c>
      <c r="I303" s="2">
        <f t="shared" ref="I303" si="814">H303/C303</f>
        <v>0</v>
      </c>
      <c r="J303" s="2">
        <f t="shared" ref="J303" si="815">I303*C303</f>
        <v>0</v>
      </c>
    </row>
    <row r="304" spans="1:10" ht="15" customHeight="1">
      <c r="A304" s="16">
        <v>43699</v>
      </c>
      <c r="B304" s="10" t="s">
        <v>69</v>
      </c>
      <c r="C304" s="10">
        <v>1000</v>
      </c>
      <c r="D304" s="10" t="s">
        <v>29</v>
      </c>
      <c r="E304" s="17">
        <v>417.8</v>
      </c>
      <c r="F304" s="17">
        <v>410.8</v>
      </c>
      <c r="G304" s="4">
        <v>0</v>
      </c>
      <c r="H304" s="1">
        <f t="shared" ref="H304" si="816">(IF(D304="SELL",E304-F304,IF(D304="BUY",F304-E304)))*C304</f>
        <v>7000</v>
      </c>
      <c r="I304" s="2">
        <f t="shared" ref="I304" si="817">H304/C304</f>
        <v>7</v>
      </c>
      <c r="J304" s="2">
        <f t="shared" ref="J304" si="818">I304*C304</f>
        <v>7000</v>
      </c>
    </row>
    <row r="305" spans="1:10" ht="15" customHeight="1">
      <c r="A305" s="16">
        <v>43698</v>
      </c>
      <c r="B305" s="10" t="s">
        <v>309</v>
      </c>
      <c r="C305" s="10">
        <v>6000</v>
      </c>
      <c r="D305" s="10" t="s">
        <v>29</v>
      </c>
      <c r="E305" s="17">
        <v>55</v>
      </c>
      <c r="F305" s="17">
        <v>52</v>
      </c>
      <c r="G305" s="4">
        <v>0</v>
      </c>
      <c r="H305" s="1">
        <f t="shared" ref="H305" si="819">(IF(D305="SELL",E305-F305,IF(D305="BUY",F305-E305)))*C305</f>
        <v>18000</v>
      </c>
      <c r="I305" s="2">
        <f t="shared" ref="I305:I306" si="820">H305/C305</f>
        <v>3</v>
      </c>
      <c r="J305" s="2">
        <f t="shared" ref="J305" si="821">I305*C305</f>
        <v>18000</v>
      </c>
    </row>
    <row r="306" spans="1:10" ht="15" customHeight="1">
      <c r="A306" s="16">
        <v>43697</v>
      </c>
      <c r="B306" s="10" t="s">
        <v>230</v>
      </c>
      <c r="C306" s="10">
        <v>8000</v>
      </c>
      <c r="D306" s="10" t="s">
        <v>29</v>
      </c>
      <c r="E306" s="17">
        <v>60.2</v>
      </c>
      <c r="F306" s="17">
        <v>58.2</v>
      </c>
      <c r="G306" s="4">
        <v>0</v>
      </c>
      <c r="H306" s="1">
        <f t="shared" ref="H306" si="822">(IF(D306="SELL",E306-F306,IF(D306="BUY",F306-E306)))*C306</f>
        <v>16000</v>
      </c>
      <c r="I306" s="2">
        <f t="shared" si="820"/>
        <v>2</v>
      </c>
      <c r="J306" s="2">
        <f t="shared" ref="J306" si="823">I306*C306</f>
        <v>16000</v>
      </c>
    </row>
    <row r="307" spans="1:10" ht="15" customHeight="1">
      <c r="A307" s="16">
        <v>43696</v>
      </c>
      <c r="B307" s="10" t="s">
        <v>308</v>
      </c>
      <c r="C307" s="10">
        <v>400</v>
      </c>
      <c r="D307" s="10" t="s">
        <v>11</v>
      </c>
      <c r="E307" s="17">
        <v>1513</v>
      </c>
      <c r="F307" s="17">
        <v>1500</v>
      </c>
      <c r="G307" s="4">
        <v>0</v>
      </c>
      <c r="H307" s="1">
        <f t="shared" ref="H307" si="824">(IF(D307="SELL",E307-F307,IF(D307="BUY",F307-E307)))*C307</f>
        <v>-5200</v>
      </c>
      <c r="I307" s="2">
        <f t="shared" ref="I307" si="825">H307/C307</f>
        <v>-13</v>
      </c>
      <c r="J307" s="2">
        <f t="shared" ref="J307" si="826">I307*C307</f>
        <v>-5200</v>
      </c>
    </row>
    <row r="308" spans="1:10" ht="15" customHeight="1">
      <c r="A308" s="16">
        <v>43693</v>
      </c>
      <c r="B308" s="10" t="s">
        <v>32</v>
      </c>
      <c r="C308" s="10">
        <v>2700</v>
      </c>
      <c r="D308" s="10" t="s">
        <v>11</v>
      </c>
      <c r="E308" s="17">
        <v>268.89999999999998</v>
      </c>
      <c r="F308" s="17">
        <v>271.3</v>
      </c>
      <c r="G308" s="4">
        <v>0</v>
      </c>
      <c r="H308" s="1">
        <f t="shared" ref="H308" si="827">(IF(D308="SELL",E308-F308,IF(D308="BUY",F308-E308)))*C308</f>
        <v>6480.0000000000919</v>
      </c>
      <c r="I308" s="2">
        <f t="shared" ref="I308" si="828">H308/C308</f>
        <v>2.4000000000000341</v>
      </c>
      <c r="J308" s="2">
        <f t="shared" ref="J308" si="829">I308*C308</f>
        <v>6480.0000000000919</v>
      </c>
    </row>
    <row r="309" spans="1:10" ht="15" customHeight="1">
      <c r="A309" s="16">
        <v>43691</v>
      </c>
      <c r="B309" s="10" t="s">
        <v>78</v>
      </c>
      <c r="C309" s="10">
        <v>550</v>
      </c>
      <c r="D309" s="10" t="s">
        <v>11</v>
      </c>
      <c r="E309" s="17">
        <v>1450</v>
      </c>
      <c r="F309" s="17">
        <v>1458</v>
      </c>
      <c r="G309" s="4">
        <v>0</v>
      </c>
      <c r="H309" s="1">
        <f t="shared" ref="H309:H312" si="830">(IF(D309="SELL",E309-F309,IF(D309="BUY",F309-E309)))*C309</f>
        <v>4400</v>
      </c>
      <c r="I309" s="2">
        <f t="shared" ref="I309:I312" si="831">H309/C309</f>
        <v>8</v>
      </c>
      <c r="J309" s="2">
        <f t="shared" ref="J309" si="832">I309*C309</f>
        <v>4400</v>
      </c>
    </row>
    <row r="310" spans="1:10" ht="15" customHeight="1">
      <c r="A310" s="16">
        <v>43690</v>
      </c>
      <c r="B310" s="10" t="s">
        <v>307</v>
      </c>
      <c r="C310" s="10">
        <v>1000</v>
      </c>
      <c r="D310" s="10" t="s">
        <v>29</v>
      </c>
      <c r="E310" s="17">
        <v>477.5</v>
      </c>
      <c r="F310" s="17">
        <v>474.5</v>
      </c>
      <c r="G310" s="4">
        <v>0</v>
      </c>
      <c r="H310" s="1">
        <f t="shared" si="830"/>
        <v>3000</v>
      </c>
      <c r="I310" s="2">
        <f t="shared" si="831"/>
        <v>3</v>
      </c>
      <c r="J310" s="2">
        <f t="shared" ref="J310" si="833">I310*C310</f>
        <v>3000</v>
      </c>
    </row>
    <row r="311" spans="1:10" ht="15" customHeight="1">
      <c r="A311" s="16">
        <v>43686</v>
      </c>
      <c r="B311" s="10" t="s">
        <v>266</v>
      </c>
      <c r="C311" s="10">
        <v>1250</v>
      </c>
      <c r="D311" s="10" t="s">
        <v>11</v>
      </c>
      <c r="E311" s="17">
        <v>239</v>
      </c>
      <c r="F311" s="17">
        <v>242.3</v>
      </c>
      <c r="G311" s="4">
        <v>0</v>
      </c>
      <c r="H311" s="1">
        <f t="shared" si="830"/>
        <v>4125.0000000000146</v>
      </c>
      <c r="I311" s="2">
        <f t="shared" si="831"/>
        <v>3.3000000000000118</v>
      </c>
      <c r="J311" s="2">
        <f t="shared" ref="J311" si="834">I311*C311</f>
        <v>4125.0000000000146</v>
      </c>
    </row>
    <row r="312" spans="1:10" ht="15" customHeight="1">
      <c r="A312" s="16">
        <v>43685</v>
      </c>
      <c r="B312" s="10" t="s">
        <v>268</v>
      </c>
      <c r="C312" s="10">
        <v>1851</v>
      </c>
      <c r="D312" s="10" t="s">
        <v>11</v>
      </c>
      <c r="E312" s="17">
        <v>376</v>
      </c>
      <c r="F312" s="17">
        <v>369</v>
      </c>
      <c r="G312" s="4">
        <v>0</v>
      </c>
      <c r="H312" s="1">
        <f t="shared" si="830"/>
        <v>-12957</v>
      </c>
      <c r="I312" s="2">
        <f t="shared" si="831"/>
        <v>-7</v>
      </c>
      <c r="J312" s="2">
        <f t="shared" ref="J312" si="835">I312*C312</f>
        <v>-12957</v>
      </c>
    </row>
    <row r="313" spans="1:10" ht="15" customHeight="1">
      <c r="A313" s="16">
        <v>43684</v>
      </c>
      <c r="B313" s="10" t="s">
        <v>306</v>
      </c>
      <c r="C313" s="10">
        <v>3000</v>
      </c>
      <c r="D313" s="10" t="s">
        <v>11</v>
      </c>
      <c r="E313" s="17">
        <v>235.8</v>
      </c>
      <c r="F313" s="17">
        <v>232.8</v>
      </c>
      <c r="G313" s="4">
        <v>0</v>
      </c>
      <c r="H313" s="1">
        <f t="shared" ref="H313" si="836">(IF(D313="SELL",E313-F313,IF(D313="BUY",F313-E313)))*C313</f>
        <v>-9000</v>
      </c>
      <c r="I313" s="2">
        <f t="shared" ref="I313" si="837">H313/C313</f>
        <v>-3</v>
      </c>
      <c r="J313" s="2">
        <f t="shared" ref="J313" si="838">I313*C313</f>
        <v>-9000</v>
      </c>
    </row>
    <row r="314" spans="1:10" ht="15" customHeight="1">
      <c r="A314" s="16">
        <v>43683</v>
      </c>
      <c r="B314" s="10" t="s">
        <v>291</v>
      </c>
      <c r="C314" s="10">
        <v>1300</v>
      </c>
      <c r="D314" s="10" t="s">
        <v>29</v>
      </c>
      <c r="E314" s="17">
        <v>320.2</v>
      </c>
      <c r="F314" s="17">
        <v>306.2</v>
      </c>
      <c r="G314" s="4">
        <v>0</v>
      </c>
      <c r="H314" s="1">
        <f t="shared" ref="H314" si="839">(IF(D314="SELL",E314-F314,IF(D314="BUY",F314-E314)))*C314</f>
        <v>18200</v>
      </c>
      <c r="I314" s="2">
        <f t="shared" ref="I314" si="840">H314/C314</f>
        <v>14</v>
      </c>
      <c r="J314" s="2">
        <f t="shared" ref="J314" si="841">I314*C314</f>
        <v>18200</v>
      </c>
    </row>
    <row r="315" spans="1:10" ht="15" customHeight="1">
      <c r="A315" s="16">
        <v>43682</v>
      </c>
      <c r="B315" s="10" t="s">
        <v>74</v>
      </c>
      <c r="C315" s="10">
        <v>5334</v>
      </c>
      <c r="D315" s="10" t="s">
        <v>29</v>
      </c>
      <c r="E315" s="17">
        <v>123.8</v>
      </c>
      <c r="F315" s="17">
        <v>122.4</v>
      </c>
      <c r="G315" s="4">
        <v>0</v>
      </c>
      <c r="H315" s="1">
        <f t="shared" ref="H315" si="842">(IF(D315="SELL",E315-F315,IF(D315="BUY",F315-E315)))*C315</f>
        <v>7467.5999999999549</v>
      </c>
      <c r="I315" s="2">
        <f t="shared" ref="I315" si="843">H315/C315</f>
        <v>1.3999999999999915</v>
      </c>
      <c r="J315" s="2">
        <f t="shared" ref="J315" si="844">I315*C315</f>
        <v>7467.5999999999549</v>
      </c>
    </row>
    <row r="316" spans="1:10" ht="15" customHeight="1">
      <c r="A316" s="16">
        <v>43682</v>
      </c>
      <c r="B316" s="10" t="s">
        <v>165</v>
      </c>
      <c r="C316" s="10">
        <v>2000</v>
      </c>
      <c r="D316" s="10" t="s">
        <v>11</v>
      </c>
      <c r="E316" s="17">
        <v>336</v>
      </c>
      <c r="F316" s="17">
        <v>339</v>
      </c>
      <c r="G316" s="4">
        <v>0</v>
      </c>
      <c r="H316" s="1">
        <f t="shared" ref="H316" si="845">(IF(D316="SELL",E316-F316,IF(D316="BUY",F316-E316)))*C316</f>
        <v>6000</v>
      </c>
      <c r="I316" s="2">
        <f t="shared" ref="I316" si="846">H316/C316</f>
        <v>3</v>
      </c>
      <c r="J316" s="2">
        <f t="shared" ref="J316" si="847">I316*C316</f>
        <v>6000</v>
      </c>
    </row>
    <row r="317" spans="1:10" ht="15" customHeight="1">
      <c r="A317" s="16">
        <v>43679</v>
      </c>
      <c r="B317" s="10" t="s">
        <v>94</v>
      </c>
      <c r="C317" s="10">
        <v>2000</v>
      </c>
      <c r="D317" s="10" t="s">
        <v>29</v>
      </c>
      <c r="E317" s="17">
        <v>226.5</v>
      </c>
      <c r="F317" s="17">
        <v>230.5</v>
      </c>
      <c r="G317" s="4">
        <v>0</v>
      </c>
      <c r="H317" s="1">
        <f t="shared" ref="H317" si="848">(IF(D317="SELL",E317-F317,IF(D317="BUY",F317-E317)))*C317</f>
        <v>-8000</v>
      </c>
      <c r="I317" s="2">
        <f t="shared" ref="I317" si="849">H317/C317</f>
        <v>-4</v>
      </c>
      <c r="J317" s="2">
        <f t="shared" ref="J317" si="850">I317*C317</f>
        <v>-8000</v>
      </c>
    </row>
    <row r="318" spans="1:10" ht="15" customHeight="1">
      <c r="A318" s="16">
        <v>43678</v>
      </c>
      <c r="B318" s="10" t="s">
        <v>305</v>
      </c>
      <c r="C318" s="10">
        <v>6000</v>
      </c>
      <c r="D318" s="10" t="s">
        <v>29</v>
      </c>
      <c r="E318" s="17">
        <v>63.9</v>
      </c>
      <c r="F318" s="17">
        <v>62.4</v>
      </c>
      <c r="G318" s="4">
        <v>0</v>
      </c>
      <c r="H318" s="1">
        <f t="shared" ref="H318" si="851">(IF(D318="SELL",E318-F318,IF(D318="BUY",F318-E318)))*C318</f>
        <v>9000</v>
      </c>
      <c r="I318" s="2">
        <f t="shared" ref="I318" si="852">H318/C318</f>
        <v>1.5</v>
      </c>
      <c r="J318" s="2">
        <f t="shared" ref="J318" si="853">I318*C318</f>
        <v>9000</v>
      </c>
    </row>
    <row r="319" spans="1:10" ht="15" customHeight="1">
      <c r="A319" s="16">
        <v>43677</v>
      </c>
      <c r="B319" s="10" t="s">
        <v>281</v>
      </c>
      <c r="C319" s="10">
        <v>2000</v>
      </c>
      <c r="D319" s="10" t="s">
        <v>29</v>
      </c>
      <c r="E319" s="17">
        <v>242</v>
      </c>
      <c r="F319" s="17">
        <v>247</v>
      </c>
      <c r="G319" s="4">
        <v>0</v>
      </c>
      <c r="H319" s="1">
        <f t="shared" ref="H319" si="854">(IF(D319="SELL",E319-F319,IF(D319="BUY",F319-E319)))*C319</f>
        <v>-10000</v>
      </c>
      <c r="I319" s="2">
        <f t="shared" ref="I319" si="855">H319/C319</f>
        <v>-5</v>
      </c>
      <c r="J319" s="2">
        <f t="shared" ref="J319" si="856">I319*C319</f>
        <v>-10000</v>
      </c>
    </row>
    <row r="320" spans="1:10" ht="15" customHeight="1">
      <c r="A320" s="16">
        <v>43676</v>
      </c>
      <c r="B320" s="10" t="s">
        <v>139</v>
      </c>
      <c r="C320" s="10">
        <v>3300</v>
      </c>
      <c r="D320" s="10" t="s">
        <v>29</v>
      </c>
      <c r="E320" s="17">
        <v>105.2</v>
      </c>
      <c r="F320" s="17">
        <v>102.7</v>
      </c>
      <c r="G320" s="4">
        <v>0</v>
      </c>
      <c r="H320" s="1">
        <f t="shared" ref="H320" si="857">(IF(D320="SELL",E320-F320,IF(D320="BUY",F320-E320)))*C320</f>
        <v>8250</v>
      </c>
      <c r="I320" s="2">
        <f t="shared" ref="I320" si="858">H320/C320</f>
        <v>2.5</v>
      </c>
      <c r="J320" s="2">
        <f t="shared" ref="J320" si="859">I320*C320</f>
        <v>8250</v>
      </c>
    </row>
    <row r="321" spans="1:10" ht="15" customHeight="1">
      <c r="A321" s="16">
        <v>43675</v>
      </c>
      <c r="B321" s="10" t="s">
        <v>18</v>
      </c>
      <c r="C321" s="10">
        <v>1061</v>
      </c>
      <c r="D321" s="10" t="s">
        <v>29</v>
      </c>
      <c r="E321" s="17">
        <v>436</v>
      </c>
      <c r="F321" s="17">
        <v>431.85</v>
      </c>
      <c r="G321" s="4">
        <v>0</v>
      </c>
      <c r="H321" s="1">
        <f t="shared" ref="H321" si="860">(IF(D321="SELL",E321-F321,IF(D321="BUY",F321-E321)))*C321</f>
        <v>4403.149999999976</v>
      </c>
      <c r="I321" s="2">
        <f t="shared" ref="I321" si="861">H321/C321</f>
        <v>4.1499999999999773</v>
      </c>
      <c r="J321" s="2">
        <f t="shared" ref="J321" si="862">I321*C321</f>
        <v>4403.149999999976</v>
      </c>
    </row>
    <row r="322" spans="1:10" ht="15" customHeight="1">
      <c r="A322" s="16">
        <v>43672</v>
      </c>
      <c r="B322" s="10" t="s">
        <v>303</v>
      </c>
      <c r="C322" s="10">
        <v>900</v>
      </c>
      <c r="D322" s="10" t="s">
        <v>29</v>
      </c>
      <c r="E322" s="17">
        <v>599</v>
      </c>
      <c r="F322" s="17">
        <v>608</v>
      </c>
      <c r="G322" s="4">
        <v>0</v>
      </c>
      <c r="H322" s="1">
        <f t="shared" ref="H322" si="863">(IF(D322="SELL",E322-F322,IF(D322="BUY",F322-E322)))*C322</f>
        <v>-8100</v>
      </c>
      <c r="I322" s="2">
        <f t="shared" ref="I322" si="864">H322/C322</f>
        <v>-9</v>
      </c>
      <c r="J322" s="2">
        <f t="shared" ref="J322" si="865">I322*C322</f>
        <v>-8100</v>
      </c>
    </row>
    <row r="323" spans="1:10" ht="15" customHeight="1">
      <c r="A323" s="16">
        <v>43671</v>
      </c>
      <c r="B323" s="10" t="s">
        <v>62</v>
      </c>
      <c r="C323" s="10">
        <v>700</v>
      </c>
      <c r="D323" s="10" t="s">
        <v>11</v>
      </c>
      <c r="E323" s="17">
        <v>1397</v>
      </c>
      <c r="F323" s="17">
        <v>1407</v>
      </c>
      <c r="G323" s="4">
        <v>0</v>
      </c>
      <c r="H323" s="1">
        <f t="shared" ref="H323" si="866">(IF(D323="SELL",E323-F323,IF(D323="BUY",F323-E323)))*C323</f>
        <v>7000</v>
      </c>
      <c r="I323" s="2">
        <f t="shared" ref="I323" si="867">H323/C323</f>
        <v>10</v>
      </c>
      <c r="J323" s="2">
        <f t="shared" ref="J323" si="868">I323*C323</f>
        <v>7000</v>
      </c>
    </row>
    <row r="324" spans="1:10" ht="15" customHeight="1">
      <c r="A324" s="16">
        <v>43670</v>
      </c>
      <c r="B324" s="10" t="s">
        <v>68</v>
      </c>
      <c r="C324" s="10">
        <v>1400</v>
      </c>
      <c r="D324" s="10" t="s">
        <v>29</v>
      </c>
      <c r="E324" s="17">
        <v>707</v>
      </c>
      <c r="F324" s="17">
        <v>700</v>
      </c>
      <c r="G324" s="4">
        <v>0</v>
      </c>
      <c r="H324" s="1">
        <f t="shared" ref="H324" si="869">(IF(D324="SELL",E324-F324,IF(D324="BUY",F324-E324)))*C324</f>
        <v>9800</v>
      </c>
      <c r="I324" s="2">
        <f t="shared" ref="I324:I387" si="870">H324/C324</f>
        <v>7</v>
      </c>
      <c r="J324" s="2">
        <f t="shared" ref="J324:J387" si="871">I324*C324</f>
        <v>9800</v>
      </c>
    </row>
    <row r="325" spans="1:10" ht="15" customHeight="1">
      <c r="A325" s="16">
        <v>43669</v>
      </c>
      <c r="B325" s="10" t="s">
        <v>68</v>
      </c>
      <c r="C325" s="10">
        <v>1400</v>
      </c>
      <c r="D325" s="10" t="s">
        <v>11</v>
      </c>
      <c r="E325" s="17">
        <v>730</v>
      </c>
      <c r="F325" s="17">
        <v>722</v>
      </c>
      <c r="G325" s="4">
        <v>0</v>
      </c>
      <c r="H325" s="1">
        <f t="shared" ref="H325:H326" si="872">(IF(D325="SELL",E325-F325,IF(D325="BUY",F325-E325)))*C325</f>
        <v>-11200</v>
      </c>
      <c r="I325" s="2">
        <f t="shared" si="870"/>
        <v>-8</v>
      </c>
      <c r="J325" s="2">
        <f t="shared" si="871"/>
        <v>-11200</v>
      </c>
    </row>
    <row r="326" spans="1:10" ht="15" customHeight="1">
      <c r="A326" s="16">
        <v>43668</v>
      </c>
      <c r="B326" s="10" t="s">
        <v>118</v>
      </c>
      <c r="C326" s="10">
        <v>6200</v>
      </c>
      <c r="D326" s="10" t="s">
        <v>11</v>
      </c>
      <c r="E326" s="17">
        <v>121.75</v>
      </c>
      <c r="F326" s="17">
        <v>117.5</v>
      </c>
      <c r="G326" s="4">
        <v>0</v>
      </c>
      <c r="H326" s="1">
        <f t="shared" si="872"/>
        <v>-26350</v>
      </c>
      <c r="I326" s="2">
        <f t="shared" si="870"/>
        <v>-4.25</v>
      </c>
      <c r="J326" s="2">
        <f t="shared" si="871"/>
        <v>-26350</v>
      </c>
    </row>
    <row r="327" spans="1:10" ht="15" customHeight="1">
      <c r="A327" s="16">
        <v>43668</v>
      </c>
      <c r="B327" s="10" t="s">
        <v>68</v>
      </c>
      <c r="C327" s="10">
        <v>1400</v>
      </c>
      <c r="D327" s="10" t="s">
        <v>29</v>
      </c>
      <c r="E327" s="17">
        <v>728</v>
      </c>
      <c r="F327" s="17">
        <v>712</v>
      </c>
      <c r="G327" s="4">
        <v>0</v>
      </c>
      <c r="H327" s="1">
        <f t="shared" ref="H327" si="873">(IF(D327="SELL",E327-F327,IF(D327="BUY",F327-E327)))*C327</f>
        <v>22400</v>
      </c>
      <c r="I327" s="2">
        <f t="shared" si="870"/>
        <v>16</v>
      </c>
      <c r="J327" s="2">
        <f t="shared" si="871"/>
        <v>22400</v>
      </c>
    </row>
    <row r="328" spans="1:10" ht="15" customHeight="1">
      <c r="A328" s="16">
        <v>43665</v>
      </c>
      <c r="B328" s="10" t="s">
        <v>230</v>
      </c>
      <c r="C328" s="10">
        <v>8000</v>
      </c>
      <c r="D328" s="10" t="s">
        <v>29</v>
      </c>
      <c r="E328" s="17">
        <v>80.5</v>
      </c>
      <c r="F328" s="17">
        <v>77</v>
      </c>
      <c r="G328" s="4">
        <v>0</v>
      </c>
      <c r="H328" s="1">
        <f t="shared" ref="H328" si="874">(IF(D328="SELL",E328-F328,IF(D328="BUY",F328-E328)))*C328</f>
        <v>28000</v>
      </c>
      <c r="I328" s="2">
        <f t="shared" si="870"/>
        <v>3.5</v>
      </c>
      <c r="J328" s="2">
        <f t="shared" si="871"/>
        <v>28000</v>
      </c>
    </row>
    <row r="329" spans="1:10" ht="15" customHeight="1">
      <c r="A329" s="16">
        <v>43664</v>
      </c>
      <c r="B329" s="10" t="s">
        <v>303</v>
      </c>
      <c r="C329" s="10">
        <v>900</v>
      </c>
      <c r="D329" s="10" t="s">
        <v>29</v>
      </c>
      <c r="E329" s="17">
        <v>650</v>
      </c>
      <c r="F329" s="17">
        <v>660</v>
      </c>
      <c r="G329" s="4">
        <v>0</v>
      </c>
      <c r="H329" s="1">
        <f t="shared" ref="H329" si="875">(IF(D329="SELL",E329-F329,IF(D329="BUY",F329-E329)))*C329</f>
        <v>-9000</v>
      </c>
      <c r="I329" s="2">
        <f t="shared" si="870"/>
        <v>-10</v>
      </c>
      <c r="J329" s="2">
        <f t="shared" si="871"/>
        <v>-9000</v>
      </c>
    </row>
    <row r="330" spans="1:10" ht="15" customHeight="1">
      <c r="A330" s="16">
        <v>43663</v>
      </c>
      <c r="B330" s="10" t="s">
        <v>296</v>
      </c>
      <c r="C330" s="10">
        <v>700</v>
      </c>
      <c r="D330" s="10" t="s">
        <v>11</v>
      </c>
      <c r="E330" s="17">
        <v>1145</v>
      </c>
      <c r="F330" s="17">
        <v>1155</v>
      </c>
      <c r="G330" s="4">
        <v>0</v>
      </c>
      <c r="H330" s="1">
        <f t="shared" ref="H330" si="876">(IF(D330="SELL",E330-F330,IF(D330="BUY",F330-E330)))*C330</f>
        <v>7000</v>
      </c>
      <c r="I330" s="2">
        <f t="shared" si="870"/>
        <v>10</v>
      </c>
      <c r="J330" s="2">
        <f t="shared" si="871"/>
        <v>7000</v>
      </c>
    </row>
    <row r="331" spans="1:10" ht="15" customHeight="1">
      <c r="A331" s="16">
        <v>43662</v>
      </c>
      <c r="B331" s="10" t="s">
        <v>79</v>
      </c>
      <c r="C331" s="10">
        <v>600</v>
      </c>
      <c r="D331" s="10" t="s">
        <v>11</v>
      </c>
      <c r="E331" s="17">
        <v>1412</v>
      </c>
      <c r="F331" s="17">
        <v>1440</v>
      </c>
      <c r="G331" s="4">
        <v>0</v>
      </c>
      <c r="H331" s="1">
        <f t="shared" ref="H331:H332" si="877">(IF(D331="SELL",E331-F331,IF(D331="BUY",F331-E331)))*C331</f>
        <v>16800</v>
      </c>
      <c r="I331" s="2">
        <f t="shared" si="870"/>
        <v>28</v>
      </c>
      <c r="J331" s="2">
        <f t="shared" si="871"/>
        <v>16800</v>
      </c>
    </row>
    <row r="332" spans="1:10" ht="15" customHeight="1">
      <c r="A332" s="16">
        <v>43662</v>
      </c>
      <c r="B332" s="10" t="s">
        <v>68</v>
      </c>
      <c r="C332" s="10">
        <v>1400</v>
      </c>
      <c r="D332" s="10" t="s">
        <v>29</v>
      </c>
      <c r="E332" s="17">
        <v>727</v>
      </c>
      <c r="F332" s="17">
        <v>725.4</v>
      </c>
      <c r="G332" s="4">
        <v>0</v>
      </c>
      <c r="H332" s="1">
        <f t="shared" si="877"/>
        <v>2240.0000000000318</v>
      </c>
      <c r="I332" s="2">
        <f t="shared" si="870"/>
        <v>1.6000000000000227</v>
      </c>
      <c r="J332" s="2">
        <f t="shared" si="871"/>
        <v>2240.0000000000318</v>
      </c>
    </row>
    <row r="333" spans="1:10" ht="15" customHeight="1">
      <c r="A333" s="16">
        <v>43658</v>
      </c>
      <c r="B333" s="10" t="s">
        <v>302</v>
      </c>
      <c r="C333" s="10">
        <v>20000</v>
      </c>
      <c r="D333" s="10" t="s">
        <v>11</v>
      </c>
      <c r="E333" s="17">
        <v>64.7</v>
      </c>
      <c r="F333" s="17">
        <v>65.7</v>
      </c>
      <c r="G333" s="4">
        <v>0</v>
      </c>
      <c r="H333" s="1">
        <f t="shared" ref="H333" si="878">(IF(D333="SELL",E333-F333,IF(D333="BUY",F333-E333)))*C333</f>
        <v>20000</v>
      </c>
      <c r="I333" s="2">
        <f t="shared" si="870"/>
        <v>1</v>
      </c>
      <c r="J333" s="2">
        <f t="shared" si="871"/>
        <v>20000</v>
      </c>
    </row>
    <row r="334" spans="1:10" ht="15" customHeight="1">
      <c r="A334" s="16">
        <v>43656</v>
      </c>
      <c r="B334" s="10" t="s">
        <v>230</v>
      </c>
      <c r="C334" s="10">
        <v>8000</v>
      </c>
      <c r="D334" s="10" t="s">
        <v>29</v>
      </c>
      <c r="E334" s="17">
        <v>91</v>
      </c>
      <c r="F334" s="17">
        <v>88.5</v>
      </c>
      <c r="G334" s="4">
        <v>0</v>
      </c>
      <c r="H334" s="1">
        <f t="shared" ref="H334:H335" si="879">(IF(D334="SELL",E334-F334,IF(D334="BUY",F334-E334)))*C334</f>
        <v>20000</v>
      </c>
      <c r="I334" s="2">
        <f t="shared" si="870"/>
        <v>2.5</v>
      </c>
      <c r="J334" s="2">
        <f t="shared" si="871"/>
        <v>20000</v>
      </c>
    </row>
    <row r="335" spans="1:10" ht="15" customHeight="1">
      <c r="A335" s="16">
        <v>43655</v>
      </c>
      <c r="B335" s="10" t="s">
        <v>289</v>
      </c>
      <c r="C335" s="10">
        <v>3500</v>
      </c>
      <c r="D335" s="10" t="s">
        <v>29</v>
      </c>
      <c r="E335" s="17">
        <v>197</v>
      </c>
      <c r="F335" s="17">
        <v>195</v>
      </c>
      <c r="G335" s="4">
        <v>0</v>
      </c>
      <c r="H335" s="1">
        <f t="shared" si="879"/>
        <v>7000</v>
      </c>
      <c r="I335" s="2">
        <f t="shared" si="870"/>
        <v>2</v>
      </c>
      <c r="J335" s="2">
        <f t="shared" si="871"/>
        <v>7000</v>
      </c>
    </row>
    <row r="336" spans="1:10" ht="15" customHeight="1">
      <c r="A336" s="16">
        <v>43654</v>
      </c>
      <c r="B336" s="10" t="s">
        <v>295</v>
      </c>
      <c r="C336" s="10">
        <v>7000</v>
      </c>
      <c r="D336" s="10" t="s">
        <v>29</v>
      </c>
      <c r="E336" s="17">
        <v>74.7</v>
      </c>
      <c r="F336" s="17">
        <v>73.5</v>
      </c>
      <c r="G336" s="4">
        <v>0</v>
      </c>
      <c r="H336" s="1">
        <f t="shared" ref="H336" si="880">(IF(D336="SELL",E336-F336,IF(D336="BUY",F336-E336)))*C336</f>
        <v>8400.00000000002</v>
      </c>
      <c r="I336" s="2">
        <f t="shared" si="870"/>
        <v>1.2000000000000028</v>
      </c>
      <c r="J336" s="2">
        <f t="shared" si="871"/>
        <v>8400.00000000002</v>
      </c>
    </row>
    <row r="337" spans="1:10" ht="15" customHeight="1">
      <c r="A337" s="16">
        <v>43651</v>
      </c>
      <c r="B337" s="10" t="s">
        <v>304</v>
      </c>
      <c r="C337" s="10">
        <v>6000</v>
      </c>
      <c r="D337" s="10" t="s">
        <v>29</v>
      </c>
      <c r="E337" s="17">
        <v>113.5</v>
      </c>
      <c r="F337" s="17">
        <v>110</v>
      </c>
      <c r="G337" s="4">
        <v>0</v>
      </c>
      <c r="H337" s="1">
        <f t="shared" ref="H337:H338" si="881">(IF(D337="SELL",E337-F337,IF(D337="BUY",F337-E337)))*C337</f>
        <v>21000</v>
      </c>
      <c r="I337" s="2">
        <f t="shared" si="870"/>
        <v>3.5</v>
      </c>
      <c r="J337" s="2">
        <f t="shared" si="871"/>
        <v>21000</v>
      </c>
    </row>
    <row r="338" spans="1:10" ht="15" customHeight="1">
      <c r="A338" s="16">
        <v>43651</v>
      </c>
      <c r="B338" s="10" t="s">
        <v>230</v>
      </c>
      <c r="C338" s="10">
        <v>8000</v>
      </c>
      <c r="D338" s="10" t="s">
        <v>11</v>
      </c>
      <c r="E338" s="17">
        <v>99.5</v>
      </c>
      <c r="F338" s="17">
        <v>98.5</v>
      </c>
      <c r="G338" s="4">
        <v>0</v>
      </c>
      <c r="H338" s="1">
        <f t="shared" si="881"/>
        <v>-8000</v>
      </c>
      <c r="I338" s="2">
        <f t="shared" si="870"/>
        <v>-1</v>
      </c>
      <c r="J338" s="2">
        <f t="shared" si="871"/>
        <v>-8000</v>
      </c>
    </row>
    <row r="339" spans="1:10" ht="15" customHeight="1">
      <c r="A339" s="16">
        <v>43650</v>
      </c>
      <c r="B339" s="10" t="s">
        <v>303</v>
      </c>
      <c r="C339" s="10">
        <v>900</v>
      </c>
      <c r="D339" s="10" t="s">
        <v>11</v>
      </c>
      <c r="E339" s="17">
        <v>665</v>
      </c>
      <c r="F339" s="17">
        <v>690</v>
      </c>
      <c r="G339" s="4">
        <v>0</v>
      </c>
      <c r="H339" s="1">
        <f t="shared" ref="H339" si="882">(IF(D339="SELL",E339-F339,IF(D339="BUY",F339-E339)))*C339</f>
        <v>22500</v>
      </c>
      <c r="I339" s="2">
        <f t="shared" si="870"/>
        <v>25</v>
      </c>
      <c r="J339" s="2">
        <f t="shared" si="871"/>
        <v>22500</v>
      </c>
    </row>
    <row r="340" spans="1:10" ht="15" customHeight="1">
      <c r="A340" s="16">
        <v>43649</v>
      </c>
      <c r="B340" s="10" t="s">
        <v>68</v>
      </c>
      <c r="C340" s="10">
        <v>1400</v>
      </c>
      <c r="D340" s="10" t="s">
        <v>11</v>
      </c>
      <c r="E340" s="17">
        <v>773</v>
      </c>
      <c r="F340" s="17">
        <v>778.5</v>
      </c>
      <c r="G340" s="4">
        <v>0</v>
      </c>
      <c r="H340" s="1">
        <f t="shared" ref="H340" si="883">(IF(D340="SELL",E340-F340,IF(D340="BUY",F340-E340)))*C340</f>
        <v>7700</v>
      </c>
      <c r="I340" s="2">
        <f t="shared" si="870"/>
        <v>5.5</v>
      </c>
      <c r="J340" s="2">
        <f t="shared" si="871"/>
        <v>7700</v>
      </c>
    </row>
    <row r="341" spans="1:10" ht="15" customHeight="1">
      <c r="A341" s="16">
        <v>43648</v>
      </c>
      <c r="B341" s="10" t="s">
        <v>302</v>
      </c>
      <c r="C341" s="10">
        <v>20000</v>
      </c>
      <c r="D341" s="10" t="s">
        <v>11</v>
      </c>
      <c r="E341" s="17">
        <v>64.5</v>
      </c>
      <c r="F341" s="17">
        <v>64.75</v>
      </c>
      <c r="G341" s="4">
        <v>0</v>
      </c>
      <c r="H341" s="1">
        <f t="shared" ref="H341" si="884">(IF(D341="SELL",E341-F341,IF(D341="BUY",F341-E341)))*C341</f>
        <v>5000</v>
      </c>
      <c r="I341" s="2">
        <f t="shared" si="870"/>
        <v>0.25</v>
      </c>
      <c r="J341" s="2">
        <f t="shared" si="871"/>
        <v>5000</v>
      </c>
    </row>
    <row r="342" spans="1:10" ht="15" customHeight="1">
      <c r="A342" s="16">
        <v>43647</v>
      </c>
      <c r="B342" s="10" t="s">
        <v>230</v>
      </c>
      <c r="C342" s="10">
        <v>8000</v>
      </c>
      <c r="D342" s="10" t="s">
        <v>29</v>
      </c>
      <c r="E342" s="17">
        <v>94</v>
      </c>
      <c r="F342" s="17">
        <v>93</v>
      </c>
      <c r="G342" s="4">
        <v>0</v>
      </c>
      <c r="H342" s="1">
        <f t="shared" ref="H342" si="885">(IF(D342="SELL",E342-F342,IF(D342="BUY",F342-E342)))*C342</f>
        <v>8000</v>
      </c>
      <c r="I342" s="2">
        <f t="shared" si="870"/>
        <v>1</v>
      </c>
      <c r="J342" s="2">
        <f t="shared" si="871"/>
        <v>8000</v>
      </c>
    </row>
    <row r="343" spans="1:10" ht="15" customHeight="1">
      <c r="A343" s="16">
        <v>43642</v>
      </c>
      <c r="B343" s="10" t="s">
        <v>233</v>
      </c>
      <c r="C343" s="10">
        <v>3200</v>
      </c>
      <c r="D343" s="10" t="s">
        <v>11</v>
      </c>
      <c r="E343" s="17">
        <v>237.5</v>
      </c>
      <c r="F343" s="17">
        <v>240</v>
      </c>
      <c r="G343" s="4">
        <v>0</v>
      </c>
      <c r="H343" s="1">
        <f t="shared" ref="H343" si="886">(IF(D343="SELL",E343-F343,IF(D343="BUY",F343-E343)))*C343</f>
        <v>8000</v>
      </c>
      <c r="I343" s="2">
        <f t="shared" si="870"/>
        <v>2.5</v>
      </c>
      <c r="J343" s="2">
        <f t="shared" si="871"/>
        <v>8000</v>
      </c>
    </row>
    <row r="344" spans="1:10" ht="15" customHeight="1">
      <c r="A344" s="16">
        <v>43641</v>
      </c>
      <c r="B344" s="10" t="s">
        <v>297</v>
      </c>
      <c r="C344" s="10">
        <v>12000</v>
      </c>
      <c r="D344" s="10" t="s">
        <v>11</v>
      </c>
      <c r="E344" s="17">
        <v>49.75</v>
      </c>
      <c r="F344" s="17">
        <v>50.5</v>
      </c>
      <c r="G344" s="4">
        <v>0</v>
      </c>
      <c r="H344" s="1">
        <f t="shared" ref="H344" si="887">(IF(D344="SELL",E344-F344,IF(D344="BUY",F344-E344)))*C344</f>
        <v>9000</v>
      </c>
      <c r="I344" s="2">
        <f t="shared" si="870"/>
        <v>0.75</v>
      </c>
      <c r="J344" s="2">
        <f t="shared" si="871"/>
        <v>9000</v>
      </c>
    </row>
    <row r="345" spans="1:10" ht="15" customHeight="1">
      <c r="A345" s="16">
        <v>43633</v>
      </c>
      <c r="B345" s="10" t="s">
        <v>292</v>
      </c>
      <c r="C345" s="10">
        <v>4500</v>
      </c>
      <c r="D345" s="10" t="s">
        <v>29</v>
      </c>
      <c r="E345" s="17">
        <v>118</v>
      </c>
      <c r="F345" s="17">
        <v>117</v>
      </c>
      <c r="G345" s="4">
        <v>0</v>
      </c>
      <c r="H345" s="1">
        <f t="shared" ref="H345" si="888">(IF(D345="SELL",E345-F345,IF(D345="BUY",F345-E345)))*C345</f>
        <v>4500</v>
      </c>
      <c r="I345" s="2">
        <f t="shared" si="870"/>
        <v>1</v>
      </c>
      <c r="J345" s="2">
        <f t="shared" si="871"/>
        <v>4500</v>
      </c>
    </row>
    <row r="346" spans="1:10" ht="15" customHeight="1">
      <c r="A346" s="16">
        <v>43630</v>
      </c>
      <c r="B346" s="10" t="s">
        <v>68</v>
      </c>
      <c r="C346" s="10">
        <v>1400</v>
      </c>
      <c r="D346" s="10" t="s">
        <v>29</v>
      </c>
      <c r="E346" s="17">
        <v>715</v>
      </c>
      <c r="F346" s="17">
        <v>710</v>
      </c>
      <c r="G346" s="4">
        <v>0</v>
      </c>
      <c r="H346" s="1">
        <f t="shared" ref="H346" si="889">(IF(D346="SELL",E346-F346,IF(D346="BUY",F346-E346)))*C346</f>
        <v>7000</v>
      </c>
      <c r="I346" s="2">
        <f t="shared" si="870"/>
        <v>5</v>
      </c>
      <c r="J346" s="2">
        <f t="shared" si="871"/>
        <v>7000</v>
      </c>
    </row>
    <row r="347" spans="1:10" ht="15" customHeight="1">
      <c r="A347" s="16">
        <v>43629</v>
      </c>
      <c r="B347" s="10" t="s">
        <v>297</v>
      </c>
      <c r="C347" s="10">
        <v>12000</v>
      </c>
      <c r="D347" s="10" t="s">
        <v>11</v>
      </c>
      <c r="E347" s="17">
        <v>50.75</v>
      </c>
      <c r="F347" s="17">
        <v>51.5</v>
      </c>
      <c r="G347" s="4">
        <v>0</v>
      </c>
      <c r="H347" s="1">
        <f t="shared" ref="H347" si="890">(IF(D347="SELL",E347-F347,IF(D347="BUY",F347-E347)))*C347</f>
        <v>9000</v>
      </c>
      <c r="I347" s="2">
        <f t="shared" si="870"/>
        <v>0.75</v>
      </c>
      <c r="J347" s="2">
        <f t="shared" si="871"/>
        <v>9000</v>
      </c>
    </row>
    <row r="348" spans="1:10" ht="15" customHeight="1">
      <c r="A348" s="16">
        <v>43628</v>
      </c>
      <c r="B348" s="10" t="s">
        <v>302</v>
      </c>
      <c r="C348" s="10">
        <v>20000</v>
      </c>
      <c r="D348" s="10" t="s">
        <v>11</v>
      </c>
      <c r="E348" s="17">
        <v>49.5</v>
      </c>
      <c r="F348" s="17">
        <v>50</v>
      </c>
      <c r="G348" s="4">
        <v>0</v>
      </c>
      <c r="H348" s="1">
        <f t="shared" ref="H348" si="891">(IF(D348="SELL",E348-F348,IF(D348="BUY",F348-E348)))*C348</f>
        <v>10000</v>
      </c>
      <c r="I348" s="2">
        <f t="shared" si="870"/>
        <v>0.5</v>
      </c>
      <c r="J348" s="2">
        <f t="shared" si="871"/>
        <v>10000</v>
      </c>
    </row>
    <row r="349" spans="1:10" ht="15" customHeight="1">
      <c r="A349" s="16">
        <v>43627</v>
      </c>
      <c r="B349" s="10" t="s">
        <v>230</v>
      </c>
      <c r="C349" s="10">
        <v>8000</v>
      </c>
      <c r="D349" s="10" t="s">
        <v>29</v>
      </c>
      <c r="E349" s="17">
        <v>94</v>
      </c>
      <c r="F349" s="10">
        <v>93.15</v>
      </c>
      <c r="G349" s="4">
        <v>0</v>
      </c>
      <c r="H349" s="1">
        <f t="shared" ref="H349" si="892">(IF(D349="SELL",E349-F349,IF(D349="BUY",F349-E349)))*C349</f>
        <v>6799.9999999999545</v>
      </c>
      <c r="I349" s="2">
        <f t="shared" si="870"/>
        <v>0.84999999999999432</v>
      </c>
      <c r="J349" s="2">
        <f t="shared" si="871"/>
        <v>6799.9999999999545</v>
      </c>
    </row>
    <row r="350" spans="1:10" ht="15" customHeight="1">
      <c r="A350" s="16">
        <v>43623</v>
      </c>
      <c r="B350" s="10" t="s">
        <v>301</v>
      </c>
      <c r="C350" s="10">
        <v>250</v>
      </c>
      <c r="D350" s="10" t="s">
        <v>11</v>
      </c>
      <c r="E350" s="17">
        <v>2590</v>
      </c>
      <c r="F350" s="10">
        <v>2643</v>
      </c>
      <c r="G350" s="4">
        <v>0</v>
      </c>
      <c r="H350" s="1">
        <f t="shared" ref="H350" si="893">(IF(D350="SELL",E350-F350,IF(D350="BUY",F350-E350)))*C350</f>
        <v>13250</v>
      </c>
      <c r="I350" s="2">
        <f t="shared" si="870"/>
        <v>53</v>
      </c>
      <c r="J350" s="2">
        <f t="shared" si="871"/>
        <v>13250</v>
      </c>
    </row>
    <row r="351" spans="1:10" ht="15" customHeight="1">
      <c r="A351" s="16">
        <v>43622</v>
      </c>
      <c r="B351" s="10" t="s">
        <v>300</v>
      </c>
      <c r="C351" s="10">
        <v>4800</v>
      </c>
      <c r="D351" s="10" t="s">
        <v>11</v>
      </c>
      <c r="E351" s="17">
        <v>133.6</v>
      </c>
      <c r="F351" s="10">
        <v>136.5</v>
      </c>
      <c r="G351" s="4">
        <v>0</v>
      </c>
      <c r="H351" s="1">
        <f t="shared" ref="H351" si="894">(IF(D351="SELL",E351-F351,IF(D351="BUY",F351-E351)))*C351</f>
        <v>13920.000000000027</v>
      </c>
      <c r="I351" s="2">
        <f t="shared" si="870"/>
        <v>2.9000000000000057</v>
      </c>
      <c r="J351" s="2">
        <f t="shared" si="871"/>
        <v>13920.000000000027</v>
      </c>
    </row>
    <row r="352" spans="1:10" ht="15" customHeight="1">
      <c r="A352" s="16">
        <v>43622</v>
      </c>
      <c r="B352" s="10" t="s">
        <v>230</v>
      </c>
      <c r="C352" s="10">
        <v>8000</v>
      </c>
      <c r="D352" s="10" t="s">
        <v>29</v>
      </c>
      <c r="E352" s="17">
        <v>97</v>
      </c>
      <c r="F352" s="10">
        <v>97.55</v>
      </c>
      <c r="G352" s="4">
        <v>0</v>
      </c>
      <c r="H352" s="1">
        <f t="shared" ref="H352:H353" si="895">(IF(D352="SELL",E352-F352,IF(D352="BUY",F352-E352)))*C352</f>
        <v>-4399.9999999999773</v>
      </c>
      <c r="I352" s="2">
        <f t="shared" si="870"/>
        <v>-0.54999999999999716</v>
      </c>
      <c r="J352" s="2">
        <f t="shared" si="871"/>
        <v>-4399.9999999999773</v>
      </c>
    </row>
    <row r="353" spans="1:10" ht="15" customHeight="1">
      <c r="A353" s="16">
        <v>43620</v>
      </c>
      <c r="B353" s="10" t="s">
        <v>299</v>
      </c>
      <c r="C353" s="10">
        <v>2100</v>
      </c>
      <c r="D353" s="10" t="s">
        <v>29</v>
      </c>
      <c r="E353" s="17">
        <v>310</v>
      </c>
      <c r="F353" s="10">
        <v>305.5</v>
      </c>
      <c r="G353" s="4">
        <v>0</v>
      </c>
      <c r="H353" s="1">
        <f t="shared" si="895"/>
        <v>9450</v>
      </c>
      <c r="I353" s="2">
        <f t="shared" si="870"/>
        <v>4.5</v>
      </c>
      <c r="J353" s="2">
        <f t="shared" si="871"/>
        <v>9450</v>
      </c>
    </row>
    <row r="354" spans="1:10" ht="15" customHeight="1">
      <c r="A354" s="16">
        <v>43620</v>
      </c>
      <c r="B354" s="10" t="s">
        <v>230</v>
      </c>
      <c r="C354" s="10">
        <v>8000</v>
      </c>
      <c r="D354" s="10" t="s">
        <v>29</v>
      </c>
      <c r="E354" s="17">
        <v>98</v>
      </c>
      <c r="F354" s="10">
        <v>98.3</v>
      </c>
      <c r="G354" s="4">
        <v>0</v>
      </c>
      <c r="H354" s="1">
        <f t="shared" ref="H354" si="896">(IF(D354="SELL",E354-F354,IF(D354="BUY",F354-E354)))*C354</f>
        <v>-2399.9999999999773</v>
      </c>
      <c r="I354" s="2">
        <f t="shared" si="870"/>
        <v>-0.29999999999999716</v>
      </c>
      <c r="J354" s="2">
        <f t="shared" si="871"/>
        <v>-2399.9999999999773</v>
      </c>
    </row>
    <row r="355" spans="1:10" ht="15" customHeight="1">
      <c r="A355" s="16">
        <v>43619</v>
      </c>
      <c r="B355" s="10" t="s">
        <v>27</v>
      </c>
      <c r="C355" s="10">
        <v>7500</v>
      </c>
      <c r="D355" s="10" t="s">
        <v>11</v>
      </c>
      <c r="E355" s="17">
        <v>72.25</v>
      </c>
      <c r="F355" s="10">
        <v>0</v>
      </c>
      <c r="G355" s="4">
        <v>0</v>
      </c>
      <c r="H355" s="1">
        <v>0</v>
      </c>
      <c r="I355" s="2">
        <f t="shared" si="870"/>
        <v>0</v>
      </c>
      <c r="J355" s="2">
        <f t="shared" si="871"/>
        <v>0</v>
      </c>
    </row>
    <row r="356" spans="1:10" ht="15" customHeight="1">
      <c r="A356" s="16">
        <v>43616</v>
      </c>
      <c r="B356" s="10" t="s">
        <v>230</v>
      </c>
      <c r="C356" s="10">
        <v>8000</v>
      </c>
      <c r="D356" s="10" t="s">
        <v>29</v>
      </c>
      <c r="E356" s="17">
        <v>101</v>
      </c>
      <c r="F356" s="10">
        <v>98.5</v>
      </c>
      <c r="G356" s="4">
        <v>0</v>
      </c>
      <c r="H356" s="1">
        <f t="shared" ref="H356" si="897">(IF(D356="SELL",E356-F356,IF(D356="BUY",F356-E356)))*C356</f>
        <v>20000</v>
      </c>
      <c r="I356" s="2">
        <f t="shared" si="870"/>
        <v>2.5</v>
      </c>
      <c r="J356" s="2">
        <f t="shared" si="871"/>
        <v>20000</v>
      </c>
    </row>
    <row r="357" spans="1:10" ht="15" customHeight="1">
      <c r="A357" s="16">
        <v>43615</v>
      </c>
      <c r="B357" s="10" t="s">
        <v>38</v>
      </c>
      <c r="C357" s="10">
        <v>6000</v>
      </c>
      <c r="D357" s="10" t="s">
        <v>29</v>
      </c>
      <c r="E357" s="17">
        <v>144</v>
      </c>
      <c r="F357" s="10">
        <v>142.75</v>
      </c>
      <c r="G357" s="4">
        <v>0</v>
      </c>
      <c r="H357" s="1">
        <f t="shared" ref="H357" si="898">(IF(D357="SELL",E357-F357,IF(D357="BUY",F357-E357)))*C357</f>
        <v>7500</v>
      </c>
      <c r="I357" s="2">
        <f t="shared" si="870"/>
        <v>1.25</v>
      </c>
      <c r="J357" s="2">
        <f t="shared" si="871"/>
        <v>7500</v>
      </c>
    </row>
    <row r="358" spans="1:10" ht="15" customHeight="1">
      <c r="A358" s="16">
        <v>43614</v>
      </c>
      <c r="B358" s="10" t="s">
        <v>295</v>
      </c>
      <c r="C358" s="10">
        <v>7000</v>
      </c>
      <c r="D358" s="10" t="s">
        <v>29</v>
      </c>
      <c r="E358" s="17">
        <v>83</v>
      </c>
      <c r="F358" s="10">
        <v>82</v>
      </c>
      <c r="G358" s="4">
        <v>0</v>
      </c>
      <c r="H358" s="1">
        <f t="shared" ref="H358" si="899">(IF(D358="SELL",E358-F358,IF(D358="BUY",F358-E358)))*C358</f>
        <v>7000</v>
      </c>
      <c r="I358" s="2">
        <f t="shared" si="870"/>
        <v>1</v>
      </c>
      <c r="J358" s="2">
        <f t="shared" si="871"/>
        <v>7000</v>
      </c>
    </row>
    <row r="359" spans="1:10" ht="15" customHeight="1">
      <c r="A359" s="16">
        <v>43613</v>
      </c>
      <c r="B359" s="10" t="s">
        <v>79</v>
      </c>
      <c r="C359" s="10">
        <v>600</v>
      </c>
      <c r="D359" s="10" t="s">
        <v>29</v>
      </c>
      <c r="E359" s="17">
        <v>1675</v>
      </c>
      <c r="F359" s="10">
        <v>1630</v>
      </c>
      <c r="G359" s="4">
        <v>0</v>
      </c>
      <c r="H359" s="1">
        <f t="shared" ref="H359" si="900">(IF(D359="SELL",E359-F359,IF(D359="BUY",F359-E359)))*C359</f>
        <v>27000</v>
      </c>
      <c r="I359" s="2">
        <f t="shared" si="870"/>
        <v>45</v>
      </c>
      <c r="J359" s="2">
        <f t="shared" si="871"/>
        <v>27000</v>
      </c>
    </row>
    <row r="360" spans="1:10" ht="15" customHeight="1">
      <c r="A360" s="16">
        <v>43612</v>
      </c>
      <c r="B360" s="10" t="s">
        <v>298</v>
      </c>
      <c r="C360" s="10">
        <v>4000</v>
      </c>
      <c r="D360" s="10" t="s">
        <v>11</v>
      </c>
      <c r="E360" s="17">
        <v>140</v>
      </c>
      <c r="F360" s="10">
        <v>141.4</v>
      </c>
      <c r="G360" s="4">
        <v>0</v>
      </c>
      <c r="H360" s="1">
        <f t="shared" ref="H360" si="901">(IF(D360="SELL",E360-F360,IF(D360="BUY",F360-E360)))*C360</f>
        <v>5600.0000000000227</v>
      </c>
      <c r="I360" s="2">
        <f t="shared" si="870"/>
        <v>1.4000000000000057</v>
      </c>
      <c r="J360" s="2">
        <f t="shared" si="871"/>
        <v>5600.0000000000227</v>
      </c>
    </row>
    <row r="361" spans="1:10" ht="15" customHeight="1">
      <c r="A361" s="16">
        <v>43609</v>
      </c>
      <c r="B361" s="10" t="s">
        <v>16</v>
      </c>
      <c r="C361" s="10">
        <v>3000</v>
      </c>
      <c r="D361" s="10" t="s">
        <v>11</v>
      </c>
      <c r="E361" s="17">
        <v>347.2</v>
      </c>
      <c r="F361" s="10">
        <v>353</v>
      </c>
      <c r="G361" s="4">
        <v>0</v>
      </c>
      <c r="H361" s="1">
        <f t="shared" ref="H361" si="902">(IF(D361="SELL",E361-F361,IF(D361="BUY",F361-E361)))*C361</f>
        <v>17400.000000000033</v>
      </c>
      <c r="I361" s="2">
        <f t="shared" si="870"/>
        <v>5.8000000000000105</v>
      </c>
      <c r="J361" s="2">
        <f t="shared" si="871"/>
        <v>17400.000000000033</v>
      </c>
    </row>
    <row r="362" spans="1:10" ht="15" customHeight="1">
      <c r="A362" s="16">
        <v>43608</v>
      </c>
      <c r="B362" s="10" t="s">
        <v>298</v>
      </c>
      <c r="C362" s="10">
        <v>4000</v>
      </c>
      <c r="D362" s="10" t="s">
        <v>11</v>
      </c>
      <c r="E362" s="17">
        <v>142</v>
      </c>
      <c r="F362" s="10">
        <v>143.5</v>
      </c>
      <c r="G362" s="4">
        <v>0</v>
      </c>
      <c r="H362" s="1">
        <f t="shared" ref="H362" si="903">(IF(D362="SELL",E362-F362,IF(D362="BUY",F362-E362)))*C362</f>
        <v>6000</v>
      </c>
      <c r="I362" s="2">
        <f t="shared" si="870"/>
        <v>1.5</v>
      </c>
      <c r="J362" s="2">
        <f t="shared" si="871"/>
        <v>6000</v>
      </c>
    </row>
    <row r="363" spans="1:10" ht="15" customHeight="1">
      <c r="A363" s="16">
        <v>43607</v>
      </c>
      <c r="B363" s="10" t="s">
        <v>88</v>
      </c>
      <c r="C363" s="10">
        <v>700</v>
      </c>
      <c r="D363" s="10" t="s">
        <v>11</v>
      </c>
      <c r="E363" s="17">
        <v>926</v>
      </c>
      <c r="F363" s="10">
        <v>936</v>
      </c>
      <c r="G363" s="4">
        <v>0</v>
      </c>
      <c r="H363" s="1">
        <f t="shared" ref="H363:H365" si="904">(IF(D363="SELL",E363-F363,IF(D363="BUY",F363-E363)))*C363</f>
        <v>7000</v>
      </c>
      <c r="I363" s="2">
        <f t="shared" si="870"/>
        <v>10</v>
      </c>
      <c r="J363" s="2">
        <f t="shared" si="871"/>
        <v>7000</v>
      </c>
    </row>
    <row r="364" spans="1:10" ht="15" customHeight="1">
      <c r="A364" s="16">
        <v>43607</v>
      </c>
      <c r="B364" s="10" t="s">
        <v>297</v>
      </c>
      <c r="C364" s="10">
        <v>12000</v>
      </c>
      <c r="D364" s="10" t="s">
        <v>29</v>
      </c>
      <c r="E364" s="17">
        <v>49.5</v>
      </c>
      <c r="F364" s="10">
        <v>50.5</v>
      </c>
      <c r="G364" s="4">
        <v>0</v>
      </c>
      <c r="H364" s="1">
        <f t="shared" si="904"/>
        <v>-12000</v>
      </c>
      <c r="I364" s="2">
        <f t="shared" si="870"/>
        <v>-1</v>
      </c>
      <c r="J364" s="2">
        <f t="shared" si="871"/>
        <v>-12000</v>
      </c>
    </row>
    <row r="365" spans="1:10" ht="15" customHeight="1">
      <c r="A365" s="16">
        <v>43607</v>
      </c>
      <c r="B365" s="10" t="s">
        <v>46</v>
      </c>
      <c r="C365" s="10">
        <v>1250</v>
      </c>
      <c r="D365" s="10" t="s">
        <v>29</v>
      </c>
      <c r="E365" s="17">
        <v>388</v>
      </c>
      <c r="F365" s="10">
        <v>392</v>
      </c>
      <c r="G365" s="4">
        <v>0</v>
      </c>
      <c r="H365" s="1">
        <f t="shared" si="904"/>
        <v>-5000</v>
      </c>
      <c r="I365" s="2">
        <f t="shared" si="870"/>
        <v>-4</v>
      </c>
      <c r="J365" s="2">
        <f t="shared" si="871"/>
        <v>-5000</v>
      </c>
    </row>
    <row r="366" spans="1:10" ht="15" customHeight="1">
      <c r="A366" s="16">
        <v>43606</v>
      </c>
      <c r="B366" s="10" t="s">
        <v>38</v>
      </c>
      <c r="C366" s="10">
        <v>6000</v>
      </c>
      <c r="D366" s="10" t="s">
        <v>29</v>
      </c>
      <c r="E366" s="17">
        <v>141.4</v>
      </c>
      <c r="F366" s="10">
        <v>140.5</v>
      </c>
      <c r="G366" s="4">
        <v>0</v>
      </c>
      <c r="H366" s="1">
        <f t="shared" ref="H366" si="905">(IF(D366="SELL",E366-F366,IF(D366="BUY",F366-E366)))*C366</f>
        <v>5400.0000000000346</v>
      </c>
      <c r="I366" s="2">
        <f t="shared" si="870"/>
        <v>0.9000000000000058</v>
      </c>
      <c r="J366" s="2">
        <f t="shared" si="871"/>
        <v>5400.0000000000346</v>
      </c>
    </row>
    <row r="367" spans="1:10" ht="15" customHeight="1">
      <c r="A367" s="16">
        <v>43605</v>
      </c>
      <c r="B367" s="10" t="s">
        <v>16</v>
      </c>
      <c r="C367" s="10">
        <v>3000</v>
      </c>
      <c r="D367" s="10" t="s">
        <v>11</v>
      </c>
      <c r="E367" s="17">
        <v>336.5</v>
      </c>
      <c r="F367" s="10">
        <v>341</v>
      </c>
      <c r="G367" s="4">
        <v>0</v>
      </c>
      <c r="H367" s="1">
        <f t="shared" ref="H367" si="906">(IF(D367="SELL",E367-F367,IF(D367="BUY",F367-E367)))*C367</f>
        <v>13500</v>
      </c>
      <c r="I367" s="2">
        <f t="shared" si="870"/>
        <v>4.5</v>
      </c>
      <c r="J367" s="2">
        <f t="shared" si="871"/>
        <v>13500</v>
      </c>
    </row>
    <row r="368" spans="1:10" ht="15" customHeight="1">
      <c r="A368" s="16">
        <v>43602</v>
      </c>
      <c r="B368" s="10" t="s">
        <v>294</v>
      </c>
      <c r="C368" s="10">
        <v>7000</v>
      </c>
      <c r="D368" s="10" t="s">
        <v>29</v>
      </c>
      <c r="E368" s="17">
        <v>96.75</v>
      </c>
      <c r="F368" s="10">
        <v>96.1</v>
      </c>
      <c r="G368" s="4">
        <v>0</v>
      </c>
      <c r="H368" s="1">
        <f t="shared" ref="H368" si="907">(IF(D368="SELL",E368-F368,IF(D368="BUY",F368-E368)))*C368</f>
        <v>4550.00000000004</v>
      </c>
      <c r="I368" s="2">
        <f t="shared" si="870"/>
        <v>0.65000000000000568</v>
      </c>
      <c r="J368" s="2">
        <f t="shared" si="871"/>
        <v>4550.00000000004</v>
      </c>
    </row>
    <row r="369" spans="1:10" ht="15" customHeight="1">
      <c r="A369" s="16">
        <v>43601</v>
      </c>
      <c r="B369" s="10" t="s">
        <v>292</v>
      </c>
      <c r="C369" s="10">
        <v>4500</v>
      </c>
      <c r="D369" s="10" t="s">
        <v>29</v>
      </c>
      <c r="E369" s="17">
        <v>114.75</v>
      </c>
      <c r="F369" s="10">
        <v>115.9</v>
      </c>
      <c r="G369" s="4">
        <v>0</v>
      </c>
      <c r="H369" s="1">
        <f t="shared" ref="H369" si="908">(IF(D369="SELL",E369-F369,IF(D369="BUY",F369-E369)))*C369</f>
        <v>-5175.0000000000255</v>
      </c>
      <c r="I369" s="2">
        <f t="shared" si="870"/>
        <v>-1.1500000000000057</v>
      </c>
      <c r="J369" s="2">
        <f t="shared" si="871"/>
        <v>-5175.0000000000255</v>
      </c>
    </row>
    <row r="370" spans="1:10" ht="15" customHeight="1">
      <c r="A370" s="16">
        <v>43600</v>
      </c>
      <c r="B370" s="10" t="s">
        <v>53</v>
      </c>
      <c r="C370" s="10">
        <v>2500</v>
      </c>
      <c r="D370" s="10" t="s">
        <v>29</v>
      </c>
      <c r="E370" s="17">
        <v>211</v>
      </c>
      <c r="F370" s="10">
        <v>209.3</v>
      </c>
      <c r="G370" s="4">
        <v>0</v>
      </c>
      <c r="H370" s="1">
        <f t="shared" ref="H370" si="909">(IF(D370="SELL",E370-F370,IF(D370="BUY",F370-E370)))*C370</f>
        <v>4249.9999999999718</v>
      </c>
      <c r="I370" s="2">
        <f t="shared" si="870"/>
        <v>1.6999999999999886</v>
      </c>
      <c r="J370" s="2">
        <f t="shared" si="871"/>
        <v>4249.9999999999718</v>
      </c>
    </row>
    <row r="371" spans="1:10" ht="15" customHeight="1">
      <c r="A371" s="16">
        <v>43600</v>
      </c>
      <c r="B371" s="10" t="s">
        <v>45</v>
      </c>
      <c r="C371" s="10">
        <v>1100</v>
      </c>
      <c r="D371" s="10" t="s">
        <v>29</v>
      </c>
      <c r="E371" s="17">
        <v>422</v>
      </c>
      <c r="F371" s="10">
        <v>411.25</v>
      </c>
      <c r="G371" s="4">
        <v>0</v>
      </c>
      <c r="H371" s="1">
        <f t="shared" ref="H371" si="910">(IF(D371="SELL",E371-F371,IF(D371="BUY",F371-E371)))*C371</f>
        <v>11825</v>
      </c>
      <c r="I371" s="2">
        <f t="shared" si="870"/>
        <v>10.75</v>
      </c>
      <c r="J371" s="2">
        <f t="shared" si="871"/>
        <v>11825</v>
      </c>
    </row>
    <row r="372" spans="1:10" ht="15" customHeight="1">
      <c r="A372" s="16">
        <v>43599</v>
      </c>
      <c r="B372" s="10" t="s">
        <v>296</v>
      </c>
      <c r="C372" s="10">
        <v>700</v>
      </c>
      <c r="D372" s="10" t="s">
        <v>29</v>
      </c>
      <c r="E372" s="17">
        <v>1110</v>
      </c>
      <c r="F372" s="10">
        <v>1117.5</v>
      </c>
      <c r="G372" s="4">
        <v>0</v>
      </c>
      <c r="H372" s="1">
        <f t="shared" ref="H372" si="911">(IF(D372="SELL",E372-F372,IF(D372="BUY",F372-E372)))*C372</f>
        <v>-5250</v>
      </c>
      <c r="I372" s="2">
        <f t="shared" si="870"/>
        <v>-7.5</v>
      </c>
      <c r="J372" s="2">
        <f t="shared" si="871"/>
        <v>-5250</v>
      </c>
    </row>
    <row r="373" spans="1:10" ht="15" customHeight="1">
      <c r="A373" s="16">
        <v>43598</v>
      </c>
      <c r="B373" s="10" t="s">
        <v>295</v>
      </c>
      <c r="C373" s="10">
        <v>7000</v>
      </c>
      <c r="D373" s="10" t="s">
        <v>29</v>
      </c>
      <c r="E373" s="17">
        <v>82.5</v>
      </c>
      <c r="F373" s="10">
        <v>80.5</v>
      </c>
      <c r="G373" s="4">
        <v>0</v>
      </c>
      <c r="H373" s="1">
        <f t="shared" ref="H373" si="912">(IF(D373="SELL",E373-F373,IF(D373="BUY",F373-E373)))*C373</f>
        <v>14000</v>
      </c>
      <c r="I373" s="2">
        <f t="shared" si="870"/>
        <v>2</v>
      </c>
      <c r="J373" s="2">
        <f t="shared" si="871"/>
        <v>14000</v>
      </c>
    </row>
    <row r="374" spans="1:10" ht="15" customHeight="1">
      <c r="A374" s="16">
        <v>43593</v>
      </c>
      <c r="B374" s="10" t="s">
        <v>291</v>
      </c>
      <c r="C374" s="10">
        <v>1300</v>
      </c>
      <c r="D374" s="10" t="s">
        <v>29</v>
      </c>
      <c r="E374" s="17">
        <v>346</v>
      </c>
      <c r="F374" s="10">
        <v>330</v>
      </c>
      <c r="G374" s="4">
        <v>0</v>
      </c>
      <c r="H374" s="1">
        <f t="shared" ref="H374" si="913">(IF(D374="SELL",E374-F374,IF(D374="BUY",F374-E374)))*C374</f>
        <v>20800</v>
      </c>
      <c r="I374" s="2">
        <f t="shared" si="870"/>
        <v>16</v>
      </c>
      <c r="J374" s="2">
        <f t="shared" si="871"/>
        <v>20800</v>
      </c>
    </row>
    <row r="375" spans="1:10" ht="15" customHeight="1">
      <c r="A375" s="16">
        <v>43592</v>
      </c>
      <c r="B375" s="10" t="s">
        <v>38</v>
      </c>
      <c r="C375" s="10">
        <v>6000</v>
      </c>
      <c r="D375" s="10" t="s">
        <v>29</v>
      </c>
      <c r="E375" s="17">
        <v>141</v>
      </c>
      <c r="F375" s="10">
        <v>142.5</v>
      </c>
      <c r="G375" s="4">
        <v>0</v>
      </c>
      <c r="H375" s="1">
        <f t="shared" ref="H375" si="914">(IF(D375="SELL",E375-F375,IF(D375="BUY",F375-E375)))*C375</f>
        <v>-9000</v>
      </c>
      <c r="I375" s="2">
        <f t="shared" si="870"/>
        <v>-1.5</v>
      </c>
      <c r="J375" s="2">
        <f t="shared" si="871"/>
        <v>-9000</v>
      </c>
    </row>
    <row r="376" spans="1:10" ht="15" customHeight="1">
      <c r="A376" s="16">
        <v>43591</v>
      </c>
      <c r="B376" s="10" t="s">
        <v>294</v>
      </c>
      <c r="C376" s="10">
        <v>7000</v>
      </c>
      <c r="D376" s="10" t="s">
        <v>11</v>
      </c>
      <c r="E376" s="17">
        <v>102.25</v>
      </c>
      <c r="F376" s="10">
        <v>103</v>
      </c>
      <c r="G376" s="4">
        <v>0</v>
      </c>
      <c r="H376" s="1">
        <f t="shared" ref="H376" si="915">(IF(D376="SELL",E376-F376,IF(D376="BUY",F376-E376)))*C376</f>
        <v>5250</v>
      </c>
      <c r="I376" s="2">
        <f t="shared" si="870"/>
        <v>0.75</v>
      </c>
      <c r="J376" s="2">
        <f t="shared" si="871"/>
        <v>5250</v>
      </c>
    </row>
    <row r="377" spans="1:10" ht="15" customHeight="1">
      <c r="A377" s="16">
        <v>43588</v>
      </c>
      <c r="B377" s="10" t="s">
        <v>292</v>
      </c>
      <c r="C377" s="10">
        <v>4500</v>
      </c>
      <c r="D377" s="10" t="s">
        <v>29</v>
      </c>
      <c r="E377" s="17">
        <v>127</v>
      </c>
      <c r="F377" s="10">
        <v>127.9</v>
      </c>
      <c r="G377" s="4">
        <v>0</v>
      </c>
      <c r="H377" s="1">
        <f t="shared" ref="H377" si="916">(IF(D377="SELL",E377-F377,IF(D377="BUY",F377-E377)))*C377</f>
        <v>-4050.0000000000255</v>
      </c>
      <c r="I377" s="2">
        <f t="shared" si="870"/>
        <v>-0.90000000000000568</v>
      </c>
      <c r="J377" s="2">
        <f t="shared" si="871"/>
        <v>-4050.0000000000255</v>
      </c>
    </row>
    <row r="378" spans="1:10" ht="15" customHeight="1">
      <c r="A378" s="16">
        <v>43585</v>
      </c>
      <c r="B378" s="10" t="s">
        <v>295</v>
      </c>
      <c r="C378" s="10">
        <v>7000</v>
      </c>
      <c r="D378" s="10" t="s">
        <v>11</v>
      </c>
      <c r="E378" s="17">
        <v>85.8</v>
      </c>
      <c r="F378" s="10">
        <v>85</v>
      </c>
      <c r="G378" s="4">
        <v>0</v>
      </c>
      <c r="H378" s="1">
        <f t="shared" ref="H378" si="917">(IF(D378="SELL",E378-F378,IF(D378="BUY",F378-E378)))*C378</f>
        <v>-5599.99999999998</v>
      </c>
      <c r="I378" s="2">
        <f t="shared" si="870"/>
        <v>-0.79999999999999716</v>
      </c>
      <c r="J378" s="2">
        <f t="shared" si="871"/>
        <v>-5599.99999999998</v>
      </c>
    </row>
    <row r="379" spans="1:10" ht="15" customHeight="1">
      <c r="A379" s="16">
        <v>43579</v>
      </c>
      <c r="B379" s="10" t="s">
        <v>257</v>
      </c>
      <c r="C379" s="10">
        <v>1750</v>
      </c>
      <c r="D379" s="10" t="s">
        <v>29</v>
      </c>
      <c r="E379" s="17">
        <v>232</v>
      </c>
      <c r="F379" s="10">
        <v>234</v>
      </c>
      <c r="G379" s="4">
        <v>0</v>
      </c>
      <c r="H379" s="1">
        <f t="shared" ref="H379" si="918">(IF(D379="SELL",E379-F379,IF(D379="BUY",F379-E379)))*C379</f>
        <v>-3500</v>
      </c>
      <c r="I379" s="2">
        <f t="shared" si="870"/>
        <v>-2</v>
      </c>
      <c r="J379" s="2">
        <f t="shared" si="871"/>
        <v>-3500</v>
      </c>
    </row>
    <row r="380" spans="1:10" ht="15" customHeight="1">
      <c r="A380" s="16">
        <v>43565</v>
      </c>
      <c r="B380" s="10" t="s">
        <v>230</v>
      </c>
      <c r="C380" s="10">
        <v>8000</v>
      </c>
      <c r="D380" s="10" t="s">
        <v>29</v>
      </c>
      <c r="E380" s="17">
        <v>105.75</v>
      </c>
      <c r="F380" s="10">
        <v>104</v>
      </c>
      <c r="G380" s="4">
        <v>0</v>
      </c>
      <c r="H380" s="1">
        <f t="shared" ref="H380" si="919">(IF(D380="SELL",E380-F380,IF(D380="BUY",F380-E380)))*C380</f>
        <v>14000</v>
      </c>
      <c r="I380" s="2">
        <f t="shared" si="870"/>
        <v>1.75</v>
      </c>
      <c r="J380" s="2">
        <f t="shared" si="871"/>
        <v>14000</v>
      </c>
    </row>
    <row r="381" spans="1:10" ht="15" customHeight="1">
      <c r="A381" s="16">
        <v>43564</v>
      </c>
      <c r="B381" s="10" t="s">
        <v>237</v>
      </c>
      <c r="C381" s="10">
        <v>4000</v>
      </c>
      <c r="D381" s="10" t="s">
        <v>29</v>
      </c>
      <c r="E381" s="17">
        <v>140.5</v>
      </c>
      <c r="F381" s="10">
        <v>143.5</v>
      </c>
      <c r="G381" s="4">
        <v>0</v>
      </c>
      <c r="H381" s="1">
        <f t="shared" ref="H381" si="920">(IF(D381="SELL",E381-F381,IF(D381="BUY",F381-E381)))*C381</f>
        <v>-12000</v>
      </c>
      <c r="I381" s="2">
        <f t="shared" si="870"/>
        <v>-3</v>
      </c>
      <c r="J381" s="2">
        <f t="shared" si="871"/>
        <v>-12000</v>
      </c>
    </row>
    <row r="382" spans="1:10" ht="15" customHeight="1">
      <c r="A382" s="16">
        <v>43560</v>
      </c>
      <c r="B382" s="10" t="s">
        <v>38</v>
      </c>
      <c r="C382" s="10">
        <v>6000</v>
      </c>
      <c r="D382" s="10" t="s">
        <v>11</v>
      </c>
      <c r="E382" s="17">
        <v>154.5</v>
      </c>
      <c r="F382" s="10">
        <v>155.5</v>
      </c>
      <c r="G382" s="4">
        <v>0</v>
      </c>
      <c r="H382" s="1">
        <f t="shared" ref="H382" si="921">(IF(D382="SELL",E382-F382,IF(D382="BUY",F382-E382)))*C382</f>
        <v>6000</v>
      </c>
      <c r="I382" s="2">
        <f t="shared" si="870"/>
        <v>1</v>
      </c>
      <c r="J382" s="2">
        <f t="shared" si="871"/>
        <v>6000</v>
      </c>
    </row>
    <row r="383" spans="1:10" ht="15" customHeight="1">
      <c r="A383" s="16">
        <v>43558</v>
      </c>
      <c r="B383" s="10" t="s">
        <v>292</v>
      </c>
      <c r="C383" s="10">
        <v>4500</v>
      </c>
      <c r="D383" s="10" t="s">
        <v>11</v>
      </c>
      <c r="E383" s="17">
        <v>155.5</v>
      </c>
      <c r="F383" s="10">
        <v>157</v>
      </c>
      <c r="G383" s="4">
        <v>0</v>
      </c>
      <c r="H383" s="1">
        <f t="shared" ref="H383" si="922">(IF(D383="SELL",E383-F383,IF(D383="BUY",F383-E383)))*C383</f>
        <v>6750</v>
      </c>
      <c r="I383" s="2">
        <f t="shared" si="870"/>
        <v>1.5</v>
      </c>
      <c r="J383" s="2">
        <f t="shared" si="871"/>
        <v>6750</v>
      </c>
    </row>
    <row r="384" spans="1:10" ht="15" customHeight="1">
      <c r="A384" s="16">
        <v>43557</v>
      </c>
      <c r="B384" s="10" t="s">
        <v>294</v>
      </c>
      <c r="C384" s="10">
        <v>7000</v>
      </c>
      <c r="D384" s="10" t="s">
        <v>11</v>
      </c>
      <c r="E384" s="17">
        <v>99.5</v>
      </c>
      <c r="F384" s="10">
        <v>97.5</v>
      </c>
      <c r="G384" s="4">
        <v>0</v>
      </c>
      <c r="H384" s="1">
        <f t="shared" ref="H384" si="923">(IF(D384="SELL",E384-F384,IF(D384="BUY",F384-E384)))*C384</f>
        <v>-14000</v>
      </c>
      <c r="I384" s="2">
        <f t="shared" si="870"/>
        <v>-2</v>
      </c>
      <c r="J384" s="2">
        <f t="shared" si="871"/>
        <v>-14000</v>
      </c>
    </row>
    <row r="385" spans="1:10" ht="15" customHeight="1">
      <c r="A385" s="16">
        <v>43556</v>
      </c>
      <c r="B385" s="10" t="s">
        <v>185</v>
      </c>
      <c r="C385" s="10">
        <v>12000</v>
      </c>
      <c r="D385" s="10" t="s">
        <v>11</v>
      </c>
      <c r="E385" s="17">
        <v>56</v>
      </c>
      <c r="F385" s="10">
        <v>57</v>
      </c>
      <c r="G385" s="4">
        <v>0</v>
      </c>
      <c r="H385" s="1">
        <f t="shared" ref="H385" si="924">(IF(D385="SELL",E385-F385,IF(D385="BUY",F385-E385)))*C385</f>
        <v>12000</v>
      </c>
      <c r="I385" s="2">
        <f t="shared" si="870"/>
        <v>1</v>
      </c>
      <c r="J385" s="2">
        <f t="shared" si="871"/>
        <v>12000</v>
      </c>
    </row>
    <row r="386" spans="1:10" ht="15" customHeight="1">
      <c r="A386" s="16">
        <v>43546</v>
      </c>
      <c r="B386" s="10" t="s">
        <v>293</v>
      </c>
      <c r="C386" s="10">
        <v>400</v>
      </c>
      <c r="D386" s="10" t="s">
        <v>11</v>
      </c>
      <c r="E386" s="17">
        <v>1650</v>
      </c>
      <c r="F386" s="10">
        <v>1670</v>
      </c>
      <c r="G386" s="4">
        <v>0</v>
      </c>
      <c r="H386" s="1">
        <f t="shared" ref="H386" si="925">(IF(D386="SELL",E386-F386,IF(D386="BUY",F386-E386)))*C386</f>
        <v>8000</v>
      </c>
      <c r="I386" s="2">
        <f t="shared" si="870"/>
        <v>20</v>
      </c>
      <c r="J386" s="2">
        <f t="shared" si="871"/>
        <v>8000</v>
      </c>
    </row>
    <row r="387" spans="1:10" ht="15" customHeight="1">
      <c r="A387" s="16">
        <v>43544</v>
      </c>
      <c r="B387" s="10" t="s">
        <v>139</v>
      </c>
      <c r="C387" s="10">
        <v>2850</v>
      </c>
      <c r="D387" s="10" t="s">
        <v>29</v>
      </c>
      <c r="E387" s="17">
        <v>159.5</v>
      </c>
      <c r="F387" s="10">
        <v>157.25</v>
      </c>
      <c r="G387" s="4">
        <v>0</v>
      </c>
      <c r="H387" s="1">
        <f t="shared" ref="H387" si="926">(IF(D387="SELL",E387-F387,IF(D387="BUY",F387-E387)))*C387</f>
        <v>6412.5</v>
      </c>
      <c r="I387" s="2">
        <f t="shared" si="870"/>
        <v>2.25</v>
      </c>
      <c r="J387" s="2">
        <f t="shared" si="871"/>
        <v>6412.5</v>
      </c>
    </row>
    <row r="388" spans="1:10" ht="15" customHeight="1">
      <c r="A388" s="16">
        <v>43543</v>
      </c>
      <c r="B388" s="10" t="s">
        <v>292</v>
      </c>
      <c r="C388" s="10">
        <v>4500</v>
      </c>
      <c r="D388" s="10" t="s">
        <v>29</v>
      </c>
      <c r="E388" s="17">
        <v>148</v>
      </c>
      <c r="F388" s="10">
        <v>146.5</v>
      </c>
      <c r="G388" s="4">
        <v>0</v>
      </c>
      <c r="H388" s="1">
        <f t="shared" ref="H388" si="927">(IF(D388="SELL",E388-F388,IF(D388="BUY",F388-E388)))*C388</f>
        <v>6750</v>
      </c>
      <c r="I388" s="2">
        <f t="shared" ref="I388:I451" si="928">H388/C388</f>
        <v>1.5</v>
      </c>
      <c r="J388" s="2">
        <f t="shared" ref="J388:J451" si="929">I388*C388</f>
        <v>6750</v>
      </c>
    </row>
    <row r="389" spans="1:10" ht="15" customHeight="1">
      <c r="A389" s="16">
        <v>43542</v>
      </c>
      <c r="B389" s="10" t="s">
        <v>121</v>
      </c>
      <c r="C389" s="10">
        <v>1400</v>
      </c>
      <c r="D389" s="10" t="s">
        <v>11</v>
      </c>
      <c r="E389" s="17">
        <v>612</v>
      </c>
      <c r="F389" s="10">
        <v>626</v>
      </c>
      <c r="G389" s="4">
        <v>0</v>
      </c>
      <c r="H389" s="1">
        <f t="shared" ref="H389" si="930">(IF(D389="SELL",E389-F389,IF(D389="BUY",F389-E389)))*C389</f>
        <v>19600</v>
      </c>
      <c r="I389" s="2">
        <f t="shared" si="928"/>
        <v>14</v>
      </c>
      <c r="J389" s="2">
        <f t="shared" si="929"/>
        <v>19600</v>
      </c>
    </row>
    <row r="390" spans="1:10" ht="15" customHeight="1">
      <c r="A390" s="16">
        <v>43536</v>
      </c>
      <c r="B390" s="10" t="s">
        <v>292</v>
      </c>
      <c r="C390" s="10">
        <v>4500</v>
      </c>
      <c r="D390" s="10" t="s">
        <v>11</v>
      </c>
      <c r="E390" s="17">
        <v>147.5</v>
      </c>
      <c r="F390" s="10">
        <v>149</v>
      </c>
      <c r="G390" s="4">
        <v>0</v>
      </c>
      <c r="H390" s="1">
        <f t="shared" ref="H390" si="931">(IF(D390="SELL",E390-F390,IF(D390="BUY",F390-E390)))*C390</f>
        <v>6750</v>
      </c>
      <c r="I390" s="2">
        <f t="shared" si="928"/>
        <v>1.5</v>
      </c>
      <c r="J390" s="2">
        <f t="shared" si="929"/>
        <v>6750</v>
      </c>
    </row>
    <row r="391" spans="1:10" ht="15" customHeight="1">
      <c r="A391" s="16">
        <v>43532</v>
      </c>
      <c r="B391" s="10" t="s">
        <v>118</v>
      </c>
      <c r="C391" s="10">
        <v>6200</v>
      </c>
      <c r="D391" s="10" t="s">
        <v>29</v>
      </c>
      <c r="E391" s="17">
        <v>109</v>
      </c>
      <c r="F391" s="10">
        <v>109.5</v>
      </c>
      <c r="G391" s="4">
        <v>0</v>
      </c>
      <c r="H391" s="1">
        <f t="shared" ref="H391" si="932">(IF(D391="SELL",E391-F391,IF(D391="BUY",F391-E391)))*C391</f>
        <v>-3100</v>
      </c>
      <c r="I391" s="2">
        <f t="shared" si="928"/>
        <v>-0.5</v>
      </c>
      <c r="J391" s="2">
        <f t="shared" si="929"/>
        <v>-3100</v>
      </c>
    </row>
    <row r="392" spans="1:10" ht="15" customHeight="1">
      <c r="A392" s="16">
        <v>43529</v>
      </c>
      <c r="B392" s="10" t="s">
        <v>290</v>
      </c>
      <c r="C392" s="10">
        <v>2750</v>
      </c>
      <c r="D392" s="10" t="s">
        <v>11</v>
      </c>
      <c r="E392" s="17">
        <v>298</v>
      </c>
      <c r="F392" s="10">
        <v>300</v>
      </c>
      <c r="G392" s="4">
        <v>0</v>
      </c>
      <c r="H392" s="1">
        <f t="shared" ref="H392" si="933">(IF(D392="SELL",E392-F392,IF(D392="BUY",F392-E392)))*C392</f>
        <v>5500</v>
      </c>
      <c r="I392" s="2">
        <f t="shared" si="928"/>
        <v>2</v>
      </c>
      <c r="J392" s="2">
        <f t="shared" si="929"/>
        <v>5500</v>
      </c>
    </row>
    <row r="393" spans="1:10" ht="15" customHeight="1">
      <c r="A393" s="16">
        <v>43523</v>
      </c>
      <c r="B393" s="10" t="s">
        <v>118</v>
      </c>
      <c r="C393" s="10">
        <v>6200</v>
      </c>
      <c r="D393" s="10" t="s">
        <v>11</v>
      </c>
      <c r="E393" s="17">
        <v>113</v>
      </c>
      <c r="F393" s="10">
        <v>112.1</v>
      </c>
      <c r="G393" s="4">
        <v>0</v>
      </c>
      <c r="H393" s="1">
        <f t="shared" ref="H393" si="934">(IF(D393="SELL",E393-F393,IF(D393="BUY",F393-E393)))*C393</f>
        <v>-5580.0000000000355</v>
      </c>
      <c r="I393" s="2">
        <f t="shared" si="928"/>
        <v>-0.90000000000000568</v>
      </c>
      <c r="J393" s="2">
        <f t="shared" si="929"/>
        <v>-5580.0000000000355</v>
      </c>
    </row>
    <row r="394" spans="1:10" ht="15" customHeight="1">
      <c r="A394" s="16">
        <v>43523</v>
      </c>
      <c r="B394" s="10" t="s">
        <v>291</v>
      </c>
      <c r="C394" s="10">
        <v>1300</v>
      </c>
      <c r="D394" s="10" t="s">
        <v>29</v>
      </c>
      <c r="E394" s="17">
        <v>467</v>
      </c>
      <c r="F394" s="10">
        <v>474</v>
      </c>
      <c r="G394" s="4">
        <v>0</v>
      </c>
      <c r="H394" s="1">
        <f t="shared" ref="H394" si="935">(IF(D394="SELL",E394-F394,IF(D394="BUY",F394-E394)))*C394</f>
        <v>-9100</v>
      </c>
      <c r="I394" s="2">
        <f t="shared" si="928"/>
        <v>-7</v>
      </c>
      <c r="J394" s="2">
        <f t="shared" si="929"/>
        <v>-9100</v>
      </c>
    </row>
    <row r="395" spans="1:10" ht="15" customHeight="1">
      <c r="A395" s="16">
        <v>43522</v>
      </c>
      <c r="B395" s="10" t="s">
        <v>287</v>
      </c>
      <c r="C395" s="10">
        <v>3200</v>
      </c>
      <c r="D395" s="10" t="s">
        <v>29</v>
      </c>
      <c r="E395" s="17">
        <v>129</v>
      </c>
      <c r="F395" s="10">
        <v>127</v>
      </c>
      <c r="G395" s="4">
        <v>0</v>
      </c>
      <c r="H395" s="1">
        <f t="shared" ref="H395" si="936">(IF(D395="SELL",E395-F395,IF(D395="BUY",F395-E395)))*C395</f>
        <v>6400</v>
      </c>
      <c r="I395" s="2">
        <f t="shared" si="928"/>
        <v>2</v>
      </c>
      <c r="J395" s="2">
        <f t="shared" si="929"/>
        <v>6400</v>
      </c>
    </row>
    <row r="396" spans="1:10" ht="15" customHeight="1">
      <c r="A396" s="16">
        <v>43517</v>
      </c>
      <c r="B396" s="10" t="s">
        <v>292</v>
      </c>
      <c r="C396" s="10">
        <v>4500</v>
      </c>
      <c r="D396" s="10" t="s">
        <v>11</v>
      </c>
      <c r="E396" s="17">
        <v>127</v>
      </c>
      <c r="F396" s="10">
        <v>128.25</v>
      </c>
      <c r="G396" s="4">
        <v>0</v>
      </c>
      <c r="H396" s="1">
        <f t="shared" ref="H396" si="937">(IF(D396="SELL",E396-F396,IF(D396="BUY",F396-E396)))*C396</f>
        <v>5625</v>
      </c>
      <c r="I396" s="2">
        <f t="shared" si="928"/>
        <v>1.25</v>
      </c>
      <c r="J396" s="2">
        <f t="shared" si="929"/>
        <v>5625</v>
      </c>
    </row>
    <row r="397" spans="1:10" ht="15" customHeight="1">
      <c r="A397" s="16">
        <v>43516</v>
      </c>
      <c r="B397" s="10" t="s">
        <v>38</v>
      </c>
      <c r="C397" s="10">
        <v>6000</v>
      </c>
      <c r="D397" s="10" t="s">
        <v>11</v>
      </c>
      <c r="E397" s="17">
        <v>126</v>
      </c>
      <c r="F397" s="10">
        <v>128</v>
      </c>
      <c r="G397" s="4">
        <v>0</v>
      </c>
      <c r="H397" s="1">
        <f t="shared" ref="H397" si="938">(IF(D397="SELL",E397-F397,IF(D397="BUY",F397-E397)))*C397</f>
        <v>12000</v>
      </c>
      <c r="I397" s="2">
        <f t="shared" si="928"/>
        <v>2</v>
      </c>
      <c r="J397" s="2">
        <f t="shared" si="929"/>
        <v>12000</v>
      </c>
    </row>
    <row r="398" spans="1:10" ht="15" customHeight="1">
      <c r="A398" s="9">
        <v>43515</v>
      </c>
      <c r="B398" s="10" t="s">
        <v>26</v>
      </c>
      <c r="C398" s="10">
        <v>2600</v>
      </c>
      <c r="D398" s="10" t="s">
        <v>11</v>
      </c>
      <c r="E398" s="17">
        <v>162</v>
      </c>
      <c r="F398" s="10">
        <v>166</v>
      </c>
      <c r="G398" s="4">
        <v>0</v>
      </c>
      <c r="H398" s="1">
        <f t="shared" ref="H398:H399" si="939">(IF(D398="SELL",E398-F398,IF(D398="BUY",F398-E398)))*C398</f>
        <v>10400</v>
      </c>
      <c r="I398" s="2">
        <f t="shared" si="928"/>
        <v>4</v>
      </c>
      <c r="J398" s="2">
        <f t="shared" si="929"/>
        <v>10400</v>
      </c>
    </row>
    <row r="399" spans="1:10" ht="15" customHeight="1">
      <c r="A399" s="9">
        <v>43515</v>
      </c>
      <c r="B399" s="10" t="s">
        <v>291</v>
      </c>
      <c r="C399" s="10">
        <v>1300</v>
      </c>
      <c r="D399" s="10" t="s">
        <v>11</v>
      </c>
      <c r="E399" s="17">
        <v>441</v>
      </c>
      <c r="F399" s="10">
        <v>448</v>
      </c>
      <c r="G399" s="4">
        <v>0</v>
      </c>
      <c r="H399" s="1">
        <f t="shared" si="939"/>
        <v>9100</v>
      </c>
      <c r="I399" s="2">
        <f t="shared" si="928"/>
        <v>7</v>
      </c>
      <c r="J399" s="2">
        <f t="shared" si="929"/>
        <v>9100</v>
      </c>
    </row>
    <row r="400" spans="1:10" ht="15" customHeight="1">
      <c r="A400" s="9">
        <v>43514</v>
      </c>
      <c r="B400" s="10" t="s">
        <v>290</v>
      </c>
      <c r="C400" s="10">
        <v>2750</v>
      </c>
      <c r="D400" s="10" t="s">
        <v>11</v>
      </c>
      <c r="E400" s="17">
        <v>281</v>
      </c>
      <c r="F400" s="10">
        <v>284</v>
      </c>
      <c r="G400" s="4">
        <v>0</v>
      </c>
      <c r="H400" s="1">
        <f t="shared" ref="H400" si="940">(IF(D400="SELL",E400-F400,IF(D400="BUY",F400-E400)))*C400</f>
        <v>8250</v>
      </c>
      <c r="I400" s="2">
        <f t="shared" si="928"/>
        <v>3</v>
      </c>
      <c r="J400" s="2">
        <f t="shared" si="929"/>
        <v>8250</v>
      </c>
    </row>
    <row r="401" spans="1:10" ht="15" customHeight="1">
      <c r="A401" s="9">
        <v>43511</v>
      </c>
      <c r="B401" s="10" t="s">
        <v>48</v>
      </c>
      <c r="C401" s="10">
        <v>1000</v>
      </c>
      <c r="D401" s="10" t="s">
        <v>29</v>
      </c>
      <c r="E401" s="17">
        <v>566</v>
      </c>
      <c r="F401" s="10">
        <v>556</v>
      </c>
      <c r="G401" s="4">
        <v>0</v>
      </c>
      <c r="H401" s="1">
        <f>(IF(D401="SELL",E401-F401,IF(D401="BUY",F401-E401)))*C401</f>
        <v>10000</v>
      </c>
      <c r="I401" s="2">
        <f t="shared" si="928"/>
        <v>10</v>
      </c>
      <c r="J401" s="2">
        <f t="shared" si="929"/>
        <v>10000</v>
      </c>
    </row>
    <row r="402" spans="1:10" ht="15" customHeight="1">
      <c r="A402" s="9">
        <v>43511</v>
      </c>
      <c r="B402" s="10" t="s">
        <v>118</v>
      </c>
      <c r="C402" s="10">
        <v>6200</v>
      </c>
      <c r="D402" s="10" t="s">
        <v>11</v>
      </c>
      <c r="E402" s="17">
        <v>101.5</v>
      </c>
      <c r="F402" s="10">
        <v>103</v>
      </c>
      <c r="G402" s="4">
        <v>0</v>
      </c>
      <c r="H402" s="1">
        <f t="shared" ref="H402:H404" si="941">(IF(D402="SELL",E402-F402,IF(D402="BUY",F402-E402)))*C402</f>
        <v>9300</v>
      </c>
      <c r="I402" s="2">
        <f t="shared" si="928"/>
        <v>1.5</v>
      </c>
      <c r="J402" s="2">
        <f t="shared" si="929"/>
        <v>9300</v>
      </c>
    </row>
    <row r="403" spans="1:10" ht="15" customHeight="1">
      <c r="A403" s="9">
        <v>43511</v>
      </c>
      <c r="B403" s="10" t="s">
        <v>289</v>
      </c>
      <c r="C403" s="10">
        <v>3500</v>
      </c>
      <c r="D403" s="10" t="s">
        <v>29</v>
      </c>
      <c r="E403" s="17">
        <v>85</v>
      </c>
      <c r="F403" s="10">
        <v>83</v>
      </c>
      <c r="G403" s="4">
        <v>0</v>
      </c>
      <c r="H403" s="1">
        <f t="shared" si="941"/>
        <v>7000</v>
      </c>
      <c r="I403" s="2">
        <f t="shared" si="928"/>
        <v>2</v>
      </c>
      <c r="J403" s="2">
        <f t="shared" si="929"/>
        <v>7000</v>
      </c>
    </row>
    <row r="404" spans="1:10" ht="15" customHeight="1">
      <c r="A404" s="9">
        <v>43510</v>
      </c>
      <c r="B404" s="10" t="s">
        <v>288</v>
      </c>
      <c r="C404" s="10">
        <v>7000</v>
      </c>
      <c r="D404" s="10" t="s">
        <v>11</v>
      </c>
      <c r="E404" s="17">
        <v>83.7</v>
      </c>
      <c r="F404" s="10">
        <v>85</v>
      </c>
      <c r="G404" s="4">
        <v>0</v>
      </c>
      <c r="H404" s="1">
        <f t="shared" si="941"/>
        <v>9099.99999999998</v>
      </c>
      <c r="I404" s="2">
        <f t="shared" si="928"/>
        <v>1.2999999999999972</v>
      </c>
      <c r="J404" s="2">
        <f t="shared" si="929"/>
        <v>9099.99999999998</v>
      </c>
    </row>
    <row r="405" spans="1:10" ht="15" customHeight="1">
      <c r="A405" s="9">
        <v>43509</v>
      </c>
      <c r="B405" s="10" t="s">
        <v>230</v>
      </c>
      <c r="C405" s="10">
        <v>8000</v>
      </c>
      <c r="D405" s="10" t="s">
        <v>29</v>
      </c>
      <c r="E405" s="17">
        <v>85</v>
      </c>
      <c r="F405" s="10">
        <v>83</v>
      </c>
      <c r="G405" s="4">
        <v>0</v>
      </c>
      <c r="H405" s="1">
        <f t="shared" ref="H405:H406" si="942">(IF(D405="SELL",E405-F405,IF(D405="BUY",F405-E405)))*C405</f>
        <v>16000</v>
      </c>
      <c r="I405" s="2">
        <f t="shared" si="928"/>
        <v>2</v>
      </c>
      <c r="J405" s="2">
        <f t="shared" si="929"/>
        <v>16000</v>
      </c>
    </row>
    <row r="406" spans="1:10" ht="15" customHeight="1">
      <c r="A406" s="9">
        <v>43509</v>
      </c>
      <c r="B406" s="10" t="s">
        <v>64</v>
      </c>
      <c r="C406" s="10">
        <v>4100</v>
      </c>
      <c r="D406" s="10" t="s">
        <v>11</v>
      </c>
      <c r="E406" s="17">
        <v>113</v>
      </c>
      <c r="F406" s="10">
        <v>110</v>
      </c>
      <c r="G406" s="4">
        <v>0</v>
      </c>
      <c r="H406" s="1">
        <f t="shared" si="942"/>
        <v>-12300</v>
      </c>
      <c r="I406" s="2">
        <f t="shared" si="928"/>
        <v>-3</v>
      </c>
      <c r="J406" s="2">
        <f t="shared" si="929"/>
        <v>-12300</v>
      </c>
    </row>
    <row r="407" spans="1:10" ht="15" customHeight="1">
      <c r="A407" s="9">
        <v>43508</v>
      </c>
      <c r="B407" s="10" t="s">
        <v>201</v>
      </c>
      <c r="C407" s="10">
        <v>1300</v>
      </c>
      <c r="D407" s="10" t="s">
        <v>11</v>
      </c>
      <c r="E407" s="17">
        <v>410</v>
      </c>
      <c r="F407" s="10">
        <v>412.5</v>
      </c>
      <c r="G407" s="4">
        <v>0</v>
      </c>
      <c r="H407" s="1">
        <f t="shared" ref="H407" si="943">(IF(D407="SELL",E407-F407,IF(D407="BUY",F407-E407)))*C407</f>
        <v>3250</v>
      </c>
      <c r="I407" s="2">
        <f t="shared" si="928"/>
        <v>2.5</v>
      </c>
      <c r="J407" s="2">
        <f t="shared" si="929"/>
        <v>3250</v>
      </c>
    </row>
    <row r="408" spans="1:10" ht="15" customHeight="1">
      <c r="A408" s="9">
        <v>43504</v>
      </c>
      <c r="B408" s="10" t="s">
        <v>142</v>
      </c>
      <c r="C408" s="10">
        <v>1500</v>
      </c>
      <c r="D408" s="10" t="s">
        <v>11</v>
      </c>
      <c r="E408" s="17">
        <v>361</v>
      </c>
      <c r="F408" s="10">
        <v>357</v>
      </c>
      <c r="G408" s="4">
        <v>0</v>
      </c>
      <c r="H408" s="1">
        <f t="shared" ref="H408:H409" si="944">(IF(D408="SELL",E408-F408,IF(D408="BUY",F408-E408)))*C408</f>
        <v>-6000</v>
      </c>
      <c r="I408" s="2">
        <f t="shared" si="928"/>
        <v>-4</v>
      </c>
      <c r="J408" s="2">
        <f t="shared" si="929"/>
        <v>-6000</v>
      </c>
    </row>
    <row r="409" spans="1:10" ht="15" customHeight="1">
      <c r="A409" s="9">
        <v>43504</v>
      </c>
      <c r="B409" s="10" t="s">
        <v>82</v>
      </c>
      <c r="C409" s="10">
        <v>1000</v>
      </c>
      <c r="D409" s="10" t="s">
        <v>29</v>
      </c>
      <c r="E409" s="17">
        <v>481</v>
      </c>
      <c r="F409" s="10">
        <v>489</v>
      </c>
      <c r="G409" s="4">
        <v>0</v>
      </c>
      <c r="H409" s="1">
        <f t="shared" si="944"/>
        <v>-8000</v>
      </c>
      <c r="I409" s="2">
        <f t="shared" si="928"/>
        <v>-8</v>
      </c>
      <c r="J409" s="2">
        <f t="shared" si="929"/>
        <v>-8000</v>
      </c>
    </row>
    <row r="410" spans="1:10" ht="15" customHeight="1">
      <c r="A410" s="9">
        <v>43503</v>
      </c>
      <c r="B410" s="10" t="s">
        <v>227</v>
      </c>
      <c r="C410" s="10">
        <v>500</v>
      </c>
      <c r="D410" s="10" t="s">
        <v>11</v>
      </c>
      <c r="E410" s="17">
        <v>2240</v>
      </c>
      <c r="F410" s="10">
        <v>2205</v>
      </c>
      <c r="G410" s="4">
        <v>0</v>
      </c>
      <c r="H410" s="1">
        <f t="shared" ref="H410" si="945">(IF(D410="SELL",E410-F410,IF(D410="BUY",F410-E410)))*C410</f>
        <v>-17500</v>
      </c>
      <c r="I410" s="2">
        <f t="shared" si="928"/>
        <v>-35</v>
      </c>
      <c r="J410" s="2">
        <f t="shared" si="929"/>
        <v>-17500</v>
      </c>
    </row>
    <row r="411" spans="1:10" ht="15" customHeight="1">
      <c r="A411" s="9">
        <v>43502</v>
      </c>
      <c r="B411" s="10" t="s">
        <v>88</v>
      </c>
      <c r="C411" s="10">
        <v>700</v>
      </c>
      <c r="D411" s="10" t="s">
        <v>29</v>
      </c>
      <c r="E411" s="17">
        <v>740</v>
      </c>
      <c r="F411" s="10">
        <v>753</v>
      </c>
      <c r="G411" s="4">
        <v>0</v>
      </c>
      <c r="H411" s="1">
        <f t="shared" ref="H411" si="946">(IF(D411="SELL",E411-F411,IF(D411="BUY",F411-E411)))*C411</f>
        <v>-9100</v>
      </c>
      <c r="I411" s="2">
        <f t="shared" si="928"/>
        <v>-13</v>
      </c>
      <c r="J411" s="2">
        <f t="shared" si="929"/>
        <v>-9100</v>
      </c>
    </row>
    <row r="412" spans="1:10" ht="15" customHeight="1">
      <c r="A412" s="9">
        <v>43501</v>
      </c>
      <c r="B412" s="10" t="s">
        <v>287</v>
      </c>
      <c r="C412" s="10">
        <v>3200</v>
      </c>
      <c r="D412" s="10" t="s">
        <v>29</v>
      </c>
      <c r="E412" s="17">
        <v>133</v>
      </c>
      <c r="F412" s="10">
        <v>129</v>
      </c>
      <c r="G412" s="4">
        <v>0</v>
      </c>
      <c r="H412" s="1">
        <f t="shared" ref="H412:H413" si="947">(IF(D412="SELL",E412-F412,IF(D412="BUY",F412-E412)))*C412</f>
        <v>12800</v>
      </c>
      <c r="I412" s="2">
        <f t="shared" si="928"/>
        <v>4</v>
      </c>
      <c r="J412" s="2">
        <f t="shared" si="929"/>
        <v>12800</v>
      </c>
    </row>
    <row r="413" spans="1:10" ht="15" customHeight="1">
      <c r="A413" s="9">
        <v>43501</v>
      </c>
      <c r="B413" s="10" t="s">
        <v>88</v>
      </c>
      <c r="C413" s="10">
        <v>700</v>
      </c>
      <c r="D413" s="10" t="s">
        <v>29</v>
      </c>
      <c r="E413" s="17">
        <v>778</v>
      </c>
      <c r="F413" s="10">
        <v>755</v>
      </c>
      <c r="G413" s="4">
        <v>0</v>
      </c>
      <c r="H413" s="1">
        <f t="shared" si="947"/>
        <v>16100</v>
      </c>
      <c r="I413" s="2">
        <f t="shared" si="928"/>
        <v>23</v>
      </c>
      <c r="J413" s="2">
        <f t="shared" si="929"/>
        <v>16100</v>
      </c>
    </row>
    <row r="414" spans="1:10" ht="15" customHeight="1">
      <c r="A414" s="9">
        <v>43500</v>
      </c>
      <c r="B414" s="10" t="s">
        <v>60</v>
      </c>
      <c r="C414" s="10">
        <v>1600</v>
      </c>
      <c r="D414" s="10" t="s">
        <v>29</v>
      </c>
      <c r="E414" s="17">
        <v>319</v>
      </c>
      <c r="F414" s="10">
        <v>0</v>
      </c>
      <c r="G414" s="4">
        <v>0</v>
      </c>
      <c r="H414" s="1">
        <v>0</v>
      </c>
      <c r="I414" s="2">
        <f t="shared" si="928"/>
        <v>0</v>
      </c>
      <c r="J414" s="2">
        <f t="shared" si="929"/>
        <v>0</v>
      </c>
    </row>
    <row r="415" spans="1:10" ht="15" customHeight="1">
      <c r="A415" s="9">
        <v>43497</v>
      </c>
      <c r="B415" s="10" t="s">
        <v>46</v>
      </c>
      <c r="C415" s="10">
        <v>1250</v>
      </c>
      <c r="D415" s="10" t="s">
        <v>11</v>
      </c>
      <c r="E415" s="17">
        <v>421</v>
      </c>
      <c r="F415" s="10">
        <v>425</v>
      </c>
      <c r="G415" s="4">
        <v>0</v>
      </c>
      <c r="H415" s="1">
        <f t="shared" ref="H415" si="948">(IF(D415="SELL",E415-F415,IF(D415="BUY",F415-E415)))*C415</f>
        <v>5000</v>
      </c>
      <c r="I415" s="2">
        <f t="shared" si="928"/>
        <v>4</v>
      </c>
      <c r="J415" s="2">
        <f t="shared" si="929"/>
        <v>5000</v>
      </c>
    </row>
    <row r="416" spans="1:10" ht="15" customHeight="1">
      <c r="A416" s="9">
        <v>43496</v>
      </c>
      <c r="B416" s="10" t="s">
        <v>250</v>
      </c>
      <c r="C416" s="10">
        <v>1500</v>
      </c>
      <c r="D416" s="10" t="s">
        <v>11</v>
      </c>
      <c r="E416" s="17">
        <v>600</v>
      </c>
      <c r="F416" s="10">
        <v>603</v>
      </c>
      <c r="G416" s="4">
        <v>0</v>
      </c>
      <c r="H416" s="1">
        <f t="shared" ref="H416" si="949">(IF(D416="SELL",E416-F416,IF(D416="BUY",F416-E416)))*C416</f>
        <v>4500</v>
      </c>
      <c r="I416" s="2">
        <f t="shared" si="928"/>
        <v>3</v>
      </c>
      <c r="J416" s="2">
        <f t="shared" si="929"/>
        <v>4500</v>
      </c>
    </row>
    <row r="417" spans="1:10" ht="15" customHeight="1">
      <c r="A417" s="9">
        <v>43494</v>
      </c>
      <c r="B417" s="10" t="s">
        <v>285</v>
      </c>
      <c r="C417" s="10">
        <v>1200</v>
      </c>
      <c r="D417" s="10" t="s">
        <v>29</v>
      </c>
      <c r="E417" s="17">
        <v>553</v>
      </c>
      <c r="F417" s="10">
        <v>550</v>
      </c>
      <c r="G417" s="4">
        <v>0</v>
      </c>
      <c r="H417" s="1">
        <f t="shared" ref="H417:H418" si="950">(IF(D417="SELL",E417-F417,IF(D417="BUY",F417-E417)))*C417</f>
        <v>3600</v>
      </c>
      <c r="I417" s="2">
        <f t="shared" si="928"/>
        <v>3</v>
      </c>
      <c r="J417" s="2">
        <f t="shared" si="929"/>
        <v>3600</v>
      </c>
    </row>
    <row r="418" spans="1:10" ht="15" customHeight="1">
      <c r="A418" s="9">
        <v>43494</v>
      </c>
      <c r="B418" s="10" t="s">
        <v>286</v>
      </c>
      <c r="C418" s="10">
        <v>500</v>
      </c>
      <c r="D418" s="10" t="s">
        <v>29</v>
      </c>
      <c r="E418" s="17">
        <v>1108</v>
      </c>
      <c r="F418" s="10">
        <v>1095</v>
      </c>
      <c r="G418" s="4">
        <v>0</v>
      </c>
      <c r="H418" s="1">
        <f t="shared" si="950"/>
        <v>6500</v>
      </c>
      <c r="I418" s="2">
        <f t="shared" si="928"/>
        <v>13</v>
      </c>
      <c r="J418" s="2">
        <f t="shared" si="929"/>
        <v>6500</v>
      </c>
    </row>
    <row r="419" spans="1:10" ht="15" customHeight="1">
      <c r="A419" s="9">
        <v>43493</v>
      </c>
      <c r="B419" s="10" t="s">
        <v>91</v>
      </c>
      <c r="C419" s="10">
        <v>1100</v>
      </c>
      <c r="D419" s="10" t="s">
        <v>29</v>
      </c>
      <c r="E419" s="17">
        <v>495</v>
      </c>
      <c r="F419" s="10">
        <v>503</v>
      </c>
      <c r="G419" s="4">
        <v>0</v>
      </c>
      <c r="H419" s="1">
        <f t="shared" ref="H419" si="951">(IF(D419="SELL",E419-F419,IF(D419="BUY",F419-E419)))*C419</f>
        <v>-8800</v>
      </c>
      <c r="I419" s="2">
        <f t="shared" si="928"/>
        <v>-8</v>
      </c>
      <c r="J419" s="2">
        <f t="shared" si="929"/>
        <v>-8800</v>
      </c>
    </row>
    <row r="420" spans="1:10" ht="15" customHeight="1">
      <c r="A420" s="9">
        <v>43490</v>
      </c>
      <c r="B420" s="10" t="s">
        <v>201</v>
      </c>
      <c r="C420" s="10">
        <v>1300</v>
      </c>
      <c r="D420" s="10" t="s">
        <v>29</v>
      </c>
      <c r="E420" s="17">
        <v>380</v>
      </c>
      <c r="F420" s="10">
        <v>370</v>
      </c>
      <c r="G420" s="4">
        <v>0</v>
      </c>
      <c r="H420" s="1">
        <f t="shared" ref="H420" si="952">(IF(D420="SELL",E420-F420,IF(D420="BUY",F420-E420)))*C420</f>
        <v>13000</v>
      </c>
      <c r="I420" s="2">
        <f t="shared" si="928"/>
        <v>10</v>
      </c>
      <c r="J420" s="2">
        <f t="shared" si="929"/>
        <v>13000</v>
      </c>
    </row>
    <row r="421" spans="1:10" ht="15" customHeight="1">
      <c r="A421" s="9">
        <v>43480</v>
      </c>
      <c r="B421" s="10" t="s">
        <v>21</v>
      </c>
      <c r="C421" s="10">
        <v>500</v>
      </c>
      <c r="D421" s="10" t="s">
        <v>11</v>
      </c>
      <c r="E421" s="17">
        <v>1121</v>
      </c>
      <c r="F421" s="10">
        <v>1132</v>
      </c>
      <c r="G421" s="4">
        <v>0</v>
      </c>
      <c r="H421" s="1">
        <f t="shared" ref="H421" si="953">(IF(D421="SELL",E421-F421,IF(D421="BUY",F421-E421)))*C421</f>
        <v>5500</v>
      </c>
      <c r="I421" s="2">
        <f t="shared" si="928"/>
        <v>11</v>
      </c>
      <c r="J421" s="2">
        <f t="shared" si="929"/>
        <v>5500</v>
      </c>
    </row>
    <row r="422" spans="1:10" ht="15" customHeight="1">
      <c r="A422" s="9">
        <v>43479</v>
      </c>
      <c r="B422" s="10" t="s">
        <v>230</v>
      </c>
      <c r="C422" s="10">
        <v>8000</v>
      </c>
      <c r="D422" s="10" t="s">
        <v>29</v>
      </c>
      <c r="E422" s="17">
        <v>90.3</v>
      </c>
      <c r="F422" s="10">
        <v>89.3</v>
      </c>
      <c r="G422" s="4">
        <v>0</v>
      </c>
      <c r="H422" s="1">
        <f t="shared" ref="H422" si="954">(IF(D422="SELL",E422-F422,IF(D422="BUY",F422-E422)))*C422</f>
        <v>8000</v>
      </c>
      <c r="I422" s="2">
        <f t="shared" si="928"/>
        <v>1</v>
      </c>
      <c r="J422" s="2">
        <f t="shared" si="929"/>
        <v>8000</v>
      </c>
    </row>
    <row r="423" spans="1:10" ht="15" customHeight="1">
      <c r="A423" s="9">
        <v>43479</v>
      </c>
      <c r="B423" s="10" t="s">
        <v>120</v>
      </c>
      <c r="C423" s="10">
        <v>2250</v>
      </c>
      <c r="D423" s="10" t="s">
        <v>29</v>
      </c>
      <c r="E423" s="17">
        <v>207</v>
      </c>
      <c r="F423" s="10">
        <v>206.5</v>
      </c>
      <c r="G423" s="4">
        <v>0</v>
      </c>
      <c r="H423" s="1">
        <f t="shared" ref="H423" si="955">(IF(D423="SELL",E423-F423,IF(D423="BUY",F423-E423)))*C423</f>
        <v>1125</v>
      </c>
      <c r="I423" s="2">
        <f t="shared" si="928"/>
        <v>0.5</v>
      </c>
      <c r="J423" s="2">
        <f t="shared" si="929"/>
        <v>1125</v>
      </c>
    </row>
    <row r="424" spans="1:10" ht="15" customHeight="1">
      <c r="A424" s="9">
        <v>43479</v>
      </c>
      <c r="B424" s="10" t="s">
        <v>62</v>
      </c>
      <c r="C424" s="10">
        <v>700</v>
      </c>
      <c r="D424" s="10" t="s">
        <v>11</v>
      </c>
      <c r="E424" s="17">
        <v>1392</v>
      </c>
      <c r="F424" s="10">
        <v>0</v>
      </c>
      <c r="G424" s="4">
        <v>0</v>
      </c>
      <c r="H424" s="1">
        <v>0</v>
      </c>
      <c r="I424" s="2">
        <f t="shared" si="928"/>
        <v>0</v>
      </c>
      <c r="J424" s="2">
        <f t="shared" si="929"/>
        <v>0</v>
      </c>
    </row>
    <row r="425" spans="1:10" ht="15" customHeight="1">
      <c r="A425" s="9">
        <v>43475</v>
      </c>
      <c r="B425" s="10" t="s">
        <v>283</v>
      </c>
      <c r="C425" s="10">
        <v>9000</v>
      </c>
      <c r="D425" s="10" t="s">
        <v>29</v>
      </c>
      <c r="E425" s="17">
        <v>74.75</v>
      </c>
      <c r="F425" s="10">
        <v>74.3</v>
      </c>
      <c r="G425" s="4">
        <v>0</v>
      </c>
      <c r="H425" s="1">
        <f>(IF(D425="SELL",E425-F425,IF(D425="BUY",F425-E425)))*C425</f>
        <v>4050.0000000000255</v>
      </c>
      <c r="I425" s="2">
        <f t="shared" si="928"/>
        <v>0.45000000000000284</v>
      </c>
      <c r="J425" s="2">
        <f t="shared" si="929"/>
        <v>4050.0000000000255</v>
      </c>
    </row>
    <row r="426" spans="1:10" ht="15" customHeight="1">
      <c r="A426" s="9">
        <v>43475</v>
      </c>
      <c r="B426" s="10" t="s">
        <v>282</v>
      </c>
      <c r="C426" s="10">
        <v>6500</v>
      </c>
      <c r="D426" s="10" t="s">
        <v>29</v>
      </c>
      <c r="E426" s="17">
        <v>81</v>
      </c>
      <c r="F426" s="10">
        <v>0</v>
      </c>
      <c r="G426" s="4">
        <v>0</v>
      </c>
      <c r="H426" s="1">
        <v>0</v>
      </c>
      <c r="I426" s="2">
        <f t="shared" si="928"/>
        <v>0</v>
      </c>
      <c r="J426" s="2">
        <f t="shared" si="929"/>
        <v>0</v>
      </c>
    </row>
    <row r="427" spans="1:10" ht="15" customHeight="1">
      <c r="A427" s="9">
        <v>43474</v>
      </c>
      <c r="B427" s="10" t="s">
        <v>281</v>
      </c>
      <c r="C427" s="10">
        <v>2000</v>
      </c>
      <c r="D427" s="10" t="s">
        <v>29</v>
      </c>
      <c r="E427" s="17">
        <v>293</v>
      </c>
      <c r="F427" s="10">
        <v>291</v>
      </c>
      <c r="G427" s="4">
        <v>0</v>
      </c>
      <c r="H427" s="1">
        <f>(IF(D427="SELL",E427-F427,IF(D427="BUY",F427-E427)))*C427</f>
        <v>4000</v>
      </c>
      <c r="I427" s="2">
        <f t="shared" si="928"/>
        <v>2</v>
      </c>
      <c r="J427" s="2">
        <f t="shared" si="929"/>
        <v>4000</v>
      </c>
    </row>
    <row r="428" spans="1:10" ht="15" customHeight="1">
      <c r="A428" s="9">
        <v>43468</v>
      </c>
      <c r="B428" s="10" t="s">
        <v>118</v>
      </c>
      <c r="C428" s="10">
        <v>6200</v>
      </c>
      <c r="D428" s="10" t="s">
        <v>11</v>
      </c>
      <c r="E428" s="17">
        <v>106</v>
      </c>
      <c r="F428" s="10">
        <v>107.1</v>
      </c>
      <c r="G428" s="4">
        <v>0</v>
      </c>
      <c r="H428" s="1">
        <f>(IF(D428="SELL",E428-F428,IF(D428="BUY",F428-E428)))*C428</f>
        <v>6819.9999999999645</v>
      </c>
      <c r="I428" s="2">
        <f t="shared" si="928"/>
        <v>1.0999999999999943</v>
      </c>
      <c r="J428" s="2">
        <f t="shared" si="929"/>
        <v>6819.9999999999645</v>
      </c>
    </row>
    <row r="429" spans="1:10" ht="15" customHeight="1">
      <c r="A429" s="9">
        <v>43467</v>
      </c>
      <c r="B429" s="10" t="s">
        <v>280</v>
      </c>
      <c r="C429" s="10">
        <v>500</v>
      </c>
      <c r="D429" s="10" t="s">
        <v>11</v>
      </c>
      <c r="E429" s="17">
        <v>1275</v>
      </c>
      <c r="F429" s="10">
        <v>1260</v>
      </c>
      <c r="G429" s="4">
        <v>0</v>
      </c>
      <c r="H429" s="1">
        <f>(IF(D429="SELL",E429-F429,IF(D429="BUY",F429-E429)))*C429</f>
        <v>-7500</v>
      </c>
      <c r="I429" s="2">
        <f t="shared" si="928"/>
        <v>-15</v>
      </c>
      <c r="J429" s="2">
        <f t="shared" si="929"/>
        <v>-7500</v>
      </c>
    </row>
    <row r="430" spans="1:10" ht="15" customHeight="1">
      <c r="A430" s="9">
        <v>43466</v>
      </c>
      <c r="B430" s="10" t="s">
        <v>238</v>
      </c>
      <c r="C430" s="10">
        <v>2000</v>
      </c>
      <c r="D430" s="10" t="s">
        <v>11</v>
      </c>
      <c r="E430" s="17">
        <v>250</v>
      </c>
      <c r="F430" s="10">
        <v>252</v>
      </c>
      <c r="G430" s="4">
        <v>0</v>
      </c>
      <c r="H430" s="1">
        <f>(IF(D430="SELL",E430-F430,IF(D430="BUY",F430-E430)))*C430</f>
        <v>4000</v>
      </c>
      <c r="I430" s="2">
        <f t="shared" si="928"/>
        <v>2</v>
      </c>
      <c r="J430" s="2">
        <f t="shared" si="929"/>
        <v>4000</v>
      </c>
    </row>
    <row r="431" spans="1:10" ht="15" customHeight="1">
      <c r="A431" s="9">
        <v>43465</v>
      </c>
      <c r="B431" s="10" t="s">
        <v>279</v>
      </c>
      <c r="C431" s="10">
        <v>6000</v>
      </c>
      <c r="D431" s="10" t="s">
        <v>11</v>
      </c>
      <c r="E431" s="17">
        <v>94.1</v>
      </c>
      <c r="F431" s="10">
        <v>0</v>
      </c>
      <c r="G431" s="4">
        <v>0</v>
      </c>
      <c r="H431" s="1">
        <v>0</v>
      </c>
      <c r="I431" s="2">
        <f t="shared" si="928"/>
        <v>0</v>
      </c>
      <c r="J431" s="2">
        <f t="shared" si="929"/>
        <v>0</v>
      </c>
    </row>
    <row r="432" spans="1:10" ht="15" customHeight="1">
      <c r="A432" s="9">
        <v>43462</v>
      </c>
      <c r="B432" s="10" t="s">
        <v>201</v>
      </c>
      <c r="C432" s="10">
        <v>2500</v>
      </c>
      <c r="D432" s="10" t="s">
        <v>11</v>
      </c>
      <c r="E432" s="17">
        <v>474</v>
      </c>
      <c r="F432" s="10">
        <v>477.5</v>
      </c>
      <c r="G432" s="4">
        <v>0</v>
      </c>
      <c r="H432" s="1">
        <f t="shared" ref="H432:H463" si="956">(IF(D432="SELL",E432-F432,IF(D432="BUY",F432-E432)))*C432</f>
        <v>8750</v>
      </c>
      <c r="I432" s="2">
        <f t="shared" si="928"/>
        <v>3.5</v>
      </c>
      <c r="J432" s="2">
        <f t="shared" si="929"/>
        <v>8750</v>
      </c>
    </row>
    <row r="433" spans="1:10" ht="15" customHeight="1">
      <c r="A433" s="9">
        <v>43462</v>
      </c>
      <c r="B433" s="10" t="s">
        <v>27</v>
      </c>
      <c r="C433" s="10">
        <v>7500</v>
      </c>
      <c r="D433" s="10" t="s">
        <v>11</v>
      </c>
      <c r="E433" s="17">
        <v>71.5</v>
      </c>
      <c r="F433" s="10">
        <v>72</v>
      </c>
      <c r="G433" s="4">
        <v>0</v>
      </c>
      <c r="H433" s="1">
        <f t="shared" si="956"/>
        <v>3750</v>
      </c>
      <c r="I433" s="2">
        <f t="shared" si="928"/>
        <v>0.5</v>
      </c>
      <c r="J433" s="2">
        <f t="shared" si="929"/>
        <v>3750</v>
      </c>
    </row>
    <row r="434" spans="1:10" ht="15" customHeight="1">
      <c r="A434" s="9">
        <v>43460</v>
      </c>
      <c r="B434" s="10" t="s">
        <v>266</v>
      </c>
      <c r="C434" s="10">
        <v>2500</v>
      </c>
      <c r="D434" s="10" t="s">
        <v>11</v>
      </c>
      <c r="E434" s="17">
        <v>422.5</v>
      </c>
      <c r="F434" s="10">
        <v>425</v>
      </c>
      <c r="G434" s="4">
        <v>0</v>
      </c>
      <c r="H434" s="1">
        <f t="shared" si="956"/>
        <v>6250</v>
      </c>
      <c r="I434" s="2">
        <f t="shared" si="928"/>
        <v>2.5</v>
      </c>
      <c r="J434" s="2">
        <f t="shared" si="929"/>
        <v>6250</v>
      </c>
    </row>
    <row r="435" spans="1:10" ht="15" customHeight="1">
      <c r="A435" s="9">
        <v>43460</v>
      </c>
      <c r="B435" s="10" t="s">
        <v>199</v>
      </c>
      <c r="C435" s="10">
        <v>1200</v>
      </c>
      <c r="D435" s="10" t="s">
        <v>11</v>
      </c>
      <c r="E435" s="17">
        <v>258</v>
      </c>
      <c r="F435" s="10">
        <v>261</v>
      </c>
      <c r="G435" s="4">
        <v>0</v>
      </c>
      <c r="H435" s="1">
        <f t="shared" si="956"/>
        <v>3600</v>
      </c>
      <c r="I435" s="2">
        <f t="shared" si="928"/>
        <v>3</v>
      </c>
      <c r="J435" s="2">
        <f t="shared" si="929"/>
        <v>3600</v>
      </c>
    </row>
    <row r="436" spans="1:10" ht="15" customHeight="1">
      <c r="A436" s="9">
        <v>43458</v>
      </c>
      <c r="B436" s="10" t="s">
        <v>38</v>
      </c>
      <c r="C436" s="10">
        <v>6000</v>
      </c>
      <c r="D436" s="10" t="s">
        <v>11</v>
      </c>
      <c r="E436" s="17">
        <v>113.1</v>
      </c>
      <c r="F436" s="10">
        <v>114</v>
      </c>
      <c r="G436" s="4">
        <v>0</v>
      </c>
      <c r="H436" s="1">
        <f t="shared" si="956"/>
        <v>5400.0000000000346</v>
      </c>
      <c r="I436" s="2">
        <f t="shared" si="928"/>
        <v>0.9000000000000058</v>
      </c>
      <c r="J436" s="2">
        <f t="shared" si="929"/>
        <v>5400.0000000000346</v>
      </c>
    </row>
    <row r="437" spans="1:10" ht="15" customHeight="1">
      <c r="A437" s="9">
        <v>43455</v>
      </c>
      <c r="B437" s="10" t="s">
        <v>81</v>
      </c>
      <c r="C437" s="10">
        <v>400</v>
      </c>
      <c r="D437" s="10" t="s">
        <v>11</v>
      </c>
      <c r="E437" s="17">
        <v>1490</v>
      </c>
      <c r="F437" s="10">
        <v>1498</v>
      </c>
      <c r="G437" s="4">
        <v>0</v>
      </c>
      <c r="H437" s="1">
        <f t="shared" si="956"/>
        <v>3200</v>
      </c>
      <c r="I437" s="2">
        <f t="shared" si="928"/>
        <v>8</v>
      </c>
      <c r="J437" s="2">
        <f t="shared" si="929"/>
        <v>3200</v>
      </c>
    </row>
    <row r="438" spans="1:10" ht="15" customHeight="1">
      <c r="A438" s="9">
        <v>43454</v>
      </c>
      <c r="B438" s="10" t="s">
        <v>199</v>
      </c>
      <c r="C438" s="10">
        <v>1200</v>
      </c>
      <c r="D438" s="10" t="s">
        <v>11</v>
      </c>
      <c r="E438" s="17">
        <v>237</v>
      </c>
      <c r="F438" s="10">
        <v>232</v>
      </c>
      <c r="G438" s="4">
        <v>0</v>
      </c>
      <c r="H438" s="1">
        <f t="shared" si="956"/>
        <v>-6000</v>
      </c>
      <c r="I438" s="2">
        <f t="shared" si="928"/>
        <v>-5</v>
      </c>
      <c r="J438" s="2">
        <f t="shared" si="929"/>
        <v>-6000</v>
      </c>
    </row>
    <row r="439" spans="1:10" ht="15" customHeight="1">
      <c r="A439" s="9">
        <v>43453</v>
      </c>
      <c r="B439" s="10" t="s">
        <v>253</v>
      </c>
      <c r="C439" s="10">
        <v>7000</v>
      </c>
      <c r="D439" s="10" t="s">
        <v>11</v>
      </c>
      <c r="E439" s="17">
        <v>36</v>
      </c>
      <c r="F439" s="10">
        <v>36.700000000000003</v>
      </c>
      <c r="G439" s="4">
        <v>0</v>
      </c>
      <c r="H439" s="1">
        <f t="shared" si="956"/>
        <v>4900.00000000002</v>
      </c>
      <c r="I439" s="2">
        <f t="shared" si="928"/>
        <v>0.70000000000000284</v>
      </c>
      <c r="J439" s="2">
        <f t="shared" si="929"/>
        <v>4900.00000000002</v>
      </c>
    </row>
    <row r="440" spans="1:10" ht="15" customHeight="1">
      <c r="A440" s="9">
        <v>43453</v>
      </c>
      <c r="B440" s="10" t="s">
        <v>81</v>
      </c>
      <c r="C440" s="10">
        <v>400</v>
      </c>
      <c r="D440" s="10" t="s">
        <v>11</v>
      </c>
      <c r="E440" s="17">
        <v>1545</v>
      </c>
      <c r="F440" s="10">
        <v>1551</v>
      </c>
      <c r="G440" s="4">
        <v>0</v>
      </c>
      <c r="H440" s="1">
        <f t="shared" si="956"/>
        <v>2400</v>
      </c>
      <c r="I440" s="2">
        <f t="shared" si="928"/>
        <v>6</v>
      </c>
      <c r="J440" s="2">
        <f t="shared" si="929"/>
        <v>2400</v>
      </c>
    </row>
    <row r="441" spans="1:10" ht="15" customHeight="1">
      <c r="A441" s="9">
        <v>43453</v>
      </c>
      <c r="B441" s="10" t="s">
        <v>53</v>
      </c>
      <c r="C441" s="10">
        <v>2500</v>
      </c>
      <c r="D441" s="10" t="s">
        <v>11</v>
      </c>
      <c r="E441" s="17">
        <v>225</v>
      </c>
      <c r="F441" s="10">
        <v>226.5</v>
      </c>
      <c r="G441" s="4">
        <v>0</v>
      </c>
      <c r="H441" s="1">
        <f t="shared" si="956"/>
        <v>3750</v>
      </c>
      <c r="I441" s="2">
        <f t="shared" si="928"/>
        <v>1.5</v>
      </c>
      <c r="J441" s="2">
        <f t="shared" si="929"/>
        <v>3750</v>
      </c>
    </row>
    <row r="442" spans="1:10" ht="15" customHeight="1">
      <c r="A442" s="9">
        <v>43453</v>
      </c>
      <c r="B442" s="10" t="s">
        <v>174</v>
      </c>
      <c r="C442" s="10">
        <v>2500</v>
      </c>
      <c r="D442" s="10" t="s">
        <v>11</v>
      </c>
      <c r="E442" s="17">
        <v>156.65</v>
      </c>
      <c r="F442" s="10">
        <v>158</v>
      </c>
      <c r="G442" s="4">
        <v>0</v>
      </c>
      <c r="H442" s="1">
        <f t="shared" si="956"/>
        <v>3374.9999999999859</v>
      </c>
      <c r="I442" s="2">
        <f t="shared" si="928"/>
        <v>1.3499999999999943</v>
      </c>
      <c r="J442" s="2">
        <f t="shared" si="929"/>
        <v>3374.9999999999859</v>
      </c>
    </row>
    <row r="443" spans="1:10" ht="15" customHeight="1">
      <c r="A443" s="9">
        <v>43451</v>
      </c>
      <c r="B443" s="10" t="s">
        <v>127</v>
      </c>
      <c r="C443" s="10">
        <v>3000</v>
      </c>
      <c r="D443" s="10" t="s">
        <v>11</v>
      </c>
      <c r="E443" s="17">
        <v>832</v>
      </c>
      <c r="F443" s="10">
        <v>844</v>
      </c>
      <c r="G443" s="4">
        <v>0</v>
      </c>
      <c r="H443" s="1">
        <f t="shared" si="956"/>
        <v>36000</v>
      </c>
      <c r="I443" s="2">
        <f t="shared" si="928"/>
        <v>12</v>
      </c>
      <c r="J443" s="2">
        <f t="shared" si="929"/>
        <v>36000</v>
      </c>
    </row>
    <row r="444" spans="1:10" ht="15" customHeight="1">
      <c r="A444" s="9">
        <v>43448</v>
      </c>
      <c r="B444" s="10" t="s">
        <v>268</v>
      </c>
      <c r="C444" s="10">
        <v>1700</v>
      </c>
      <c r="D444" s="10" t="s">
        <v>11</v>
      </c>
      <c r="E444" s="17">
        <v>320</v>
      </c>
      <c r="F444" s="10">
        <v>314</v>
      </c>
      <c r="G444" s="4">
        <v>0</v>
      </c>
      <c r="H444" s="1">
        <f t="shared" si="956"/>
        <v>-10200</v>
      </c>
      <c r="I444" s="2">
        <f t="shared" si="928"/>
        <v>-6</v>
      </c>
      <c r="J444" s="2">
        <f t="shared" si="929"/>
        <v>-10200</v>
      </c>
    </row>
    <row r="445" spans="1:10" ht="15" customHeight="1">
      <c r="A445" s="9">
        <v>43444</v>
      </c>
      <c r="B445" s="10" t="s">
        <v>275</v>
      </c>
      <c r="C445" s="10">
        <v>4500</v>
      </c>
      <c r="D445" s="10" t="s">
        <v>11</v>
      </c>
      <c r="E445" s="17">
        <v>149.6</v>
      </c>
      <c r="F445" s="10">
        <v>150.6</v>
      </c>
      <c r="G445" s="4">
        <v>0</v>
      </c>
      <c r="H445" s="1">
        <f t="shared" si="956"/>
        <v>4500</v>
      </c>
      <c r="I445" s="2">
        <f t="shared" si="928"/>
        <v>1</v>
      </c>
      <c r="J445" s="2">
        <f t="shared" si="929"/>
        <v>4500</v>
      </c>
    </row>
    <row r="446" spans="1:10" ht="15" customHeight="1">
      <c r="A446" s="9">
        <v>43444</v>
      </c>
      <c r="B446" s="10" t="s">
        <v>119</v>
      </c>
      <c r="C446" s="10">
        <v>1500</v>
      </c>
      <c r="D446" s="10" t="s">
        <v>11</v>
      </c>
      <c r="E446" s="17">
        <v>298</v>
      </c>
      <c r="F446" s="10">
        <v>300</v>
      </c>
      <c r="G446" s="4">
        <v>0</v>
      </c>
      <c r="H446" s="1">
        <f t="shared" si="956"/>
        <v>3000</v>
      </c>
      <c r="I446" s="2">
        <f t="shared" si="928"/>
        <v>2</v>
      </c>
      <c r="J446" s="2">
        <f t="shared" si="929"/>
        <v>3000</v>
      </c>
    </row>
    <row r="447" spans="1:10" ht="15" customHeight="1">
      <c r="A447" s="9">
        <v>43444</v>
      </c>
      <c r="B447" s="10" t="s">
        <v>186</v>
      </c>
      <c r="C447" s="10">
        <v>2250</v>
      </c>
      <c r="D447" s="10" t="s">
        <v>11</v>
      </c>
      <c r="E447" s="17">
        <v>145</v>
      </c>
      <c r="F447" s="10">
        <v>147</v>
      </c>
      <c r="G447" s="4">
        <v>0</v>
      </c>
      <c r="H447" s="1">
        <f t="shared" si="956"/>
        <v>4500</v>
      </c>
      <c r="I447" s="2">
        <f t="shared" si="928"/>
        <v>2</v>
      </c>
      <c r="J447" s="2">
        <f t="shared" si="929"/>
        <v>4500</v>
      </c>
    </row>
    <row r="448" spans="1:10" ht="15" customHeight="1">
      <c r="A448" s="9">
        <v>43441</v>
      </c>
      <c r="B448" s="10" t="s">
        <v>190</v>
      </c>
      <c r="C448" s="10">
        <v>3500</v>
      </c>
      <c r="D448" s="10" t="s">
        <v>11</v>
      </c>
      <c r="E448" s="17">
        <v>221</v>
      </c>
      <c r="F448" s="10">
        <v>218</v>
      </c>
      <c r="G448" s="4">
        <v>0</v>
      </c>
      <c r="H448" s="1">
        <f t="shared" si="956"/>
        <v>-10500</v>
      </c>
      <c r="I448" s="2">
        <f t="shared" si="928"/>
        <v>-3</v>
      </c>
      <c r="J448" s="2">
        <f t="shared" si="929"/>
        <v>-10500</v>
      </c>
    </row>
    <row r="449" spans="1:10" ht="15" customHeight="1">
      <c r="A449" s="9">
        <v>43441</v>
      </c>
      <c r="B449" s="10" t="s">
        <v>275</v>
      </c>
      <c r="C449" s="10">
        <v>4500</v>
      </c>
      <c r="D449" s="10" t="s">
        <v>11</v>
      </c>
      <c r="E449" s="17">
        <v>153.6</v>
      </c>
      <c r="F449" s="10">
        <v>154.6</v>
      </c>
      <c r="G449" s="4">
        <v>0</v>
      </c>
      <c r="H449" s="1">
        <f t="shared" si="956"/>
        <v>4500</v>
      </c>
      <c r="I449" s="2">
        <f t="shared" si="928"/>
        <v>1</v>
      </c>
      <c r="J449" s="2">
        <f t="shared" si="929"/>
        <v>4500</v>
      </c>
    </row>
    <row r="450" spans="1:10" ht="15" customHeight="1">
      <c r="A450" s="9">
        <v>43440</v>
      </c>
      <c r="B450" s="10" t="s">
        <v>199</v>
      </c>
      <c r="C450" s="10">
        <v>1200</v>
      </c>
      <c r="D450" s="10" t="s">
        <v>11</v>
      </c>
      <c r="E450" s="17">
        <v>273</v>
      </c>
      <c r="F450" s="10">
        <v>277</v>
      </c>
      <c r="G450" s="4">
        <v>0</v>
      </c>
      <c r="H450" s="1">
        <f t="shared" si="956"/>
        <v>4800</v>
      </c>
      <c r="I450" s="2">
        <f t="shared" si="928"/>
        <v>4</v>
      </c>
      <c r="J450" s="2">
        <f t="shared" si="929"/>
        <v>4800</v>
      </c>
    </row>
    <row r="451" spans="1:10" ht="15" customHeight="1">
      <c r="A451" s="9">
        <v>43439</v>
      </c>
      <c r="B451" s="10" t="s">
        <v>271</v>
      </c>
      <c r="C451" s="10">
        <v>250</v>
      </c>
      <c r="D451" s="10" t="s">
        <v>11</v>
      </c>
      <c r="E451" s="17">
        <v>2025</v>
      </c>
      <c r="F451" s="10">
        <v>2000</v>
      </c>
      <c r="G451" s="4">
        <v>0</v>
      </c>
      <c r="H451" s="1">
        <f t="shared" si="956"/>
        <v>-6250</v>
      </c>
      <c r="I451" s="2">
        <f t="shared" si="928"/>
        <v>-25</v>
      </c>
      <c r="J451" s="2">
        <f t="shared" si="929"/>
        <v>-6250</v>
      </c>
    </row>
    <row r="452" spans="1:10" ht="15" customHeight="1">
      <c r="A452" s="9">
        <v>43438</v>
      </c>
      <c r="B452" s="10" t="s">
        <v>30</v>
      </c>
      <c r="C452" s="10">
        <v>1500</v>
      </c>
      <c r="D452" s="10" t="s">
        <v>11</v>
      </c>
      <c r="E452" s="17">
        <v>226</v>
      </c>
      <c r="F452" s="10">
        <v>221</v>
      </c>
      <c r="G452" s="4">
        <v>0</v>
      </c>
      <c r="H452" s="1">
        <f t="shared" si="956"/>
        <v>-7500</v>
      </c>
      <c r="I452" s="2">
        <f t="shared" ref="I452:I515" si="957">H452/C452</f>
        <v>-5</v>
      </c>
      <c r="J452" s="2">
        <f t="shared" ref="J452:J515" si="958">I452*C452</f>
        <v>-7500</v>
      </c>
    </row>
    <row r="453" spans="1:10" ht="15" customHeight="1">
      <c r="A453" s="9">
        <v>43438</v>
      </c>
      <c r="B453" s="10" t="s">
        <v>278</v>
      </c>
      <c r="C453" s="10">
        <v>4500</v>
      </c>
      <c r="D453" s="10" t="s">
        <v>11</v>
      </c>
      <c r="E453" s="17">
        <v>145.5</v>
      </c>
      <c r="F453" s="10">
        <v>146.5</v>
      </c>
      <c r="G453" s="4">
        <v>0</v>
      </c>
      <c r="H453" s="1">
        <f t="shared" si="956"/>
        <v>4500</v>
      </c>
      <c r="I453" s="2">
        <f t="shared" si="957"/>
        <v>1</v>
      </c>
      <c r="J453" s="2">
        <f t="shared" si="958"/>
        <v>4500</v>
      </c>
    </row>
    <row r="454" spans="1:10" ht="15" customHeight="1">
      <c r="A454" s="9">
        <v>43438</v>
      </c>
      <c r="B454" s="10" t="s">
        <v>277</v>
      </c>
      <c r="C454" s="10">
        <v>11000</v>
      </c>
      <c r="D454" s="10" t="s">
        <v>11</v>
      </c>
      <c r="E454" s="17">
        <v>39</v>
      </c>
      <c r="F454" s="10">
        <v>40</v>
      </c>
      <c r="G454" s="4">
        <v>0</v>
      </c>
      <c r="H454" s="1">
        <f t="shared" si="956"/>
        <v>11000</v>
      </c>
      <c r="I454" s="2">
        <f t="shared" si="957"/>
        <v>1</v>
      </c>
      <c r="J454" s="2">
        <f t="shared" si="958"/>
        <v>11000</v>
      </c>
    </row>
    <row r="455" spans="1:10" ht="15" customHeight="1">
      <c r="A455" s="9">
        <v>43437</v>
      </c>
      <c r="B455" s="10" t="s">
        <v>275</v>
      </c>
      <c r="C455" s="10">
        <v>4500</v>
      </c>
      <c r="D455" s="10" t="s">
        <v>11</v>
      </c>
      <c r="E455" s="17">
        <v>160.75</v>
      </c>
      <c r="F455" s="10">
        <v>162.5</v>
      </c>
      <c r="G455" s="4">
        <v>0</v>
      </c>
      <c r="H455" s="1">
        <f t="shared" si="956"/>
        <v>7875</v>
      </c>
      <c r="I455" s="2">
        <f t="shared" si="957"/>
        <v>1.75</v>
      </c>
      <c r="J455" s="2">
        <f t="shared" si="958"/>
        <v>7875</v>
      </c>
    </row>
    <row r="456" spans="1:10" ht="15" customHeight="1">
      <c r="A456" s="9">
        <v>43437</v>
      </c>
      <c r="B456" s="10" t="s">
        <v>215</v>
      </c>
      <c r="C456" s="10">
        <v>4000</v>
      </c>
      <c r="D456" s="10" t="s">
        <v>11</v>
      </c>
      <c r="E456" s="17">
        <v>107.5</v>
      </c>
      <c r="F456" s="10">
        <v>108.5</v>
      </c>
      <c r="G456" s="4">
        <v>0</v>
      </c>
      <c r="H456" s="1">
        <f t="shared" si="956"/>
        <v>4000</v>
      </c>
      <c r="I456" s="2">
        <f t="shared" si="957"/>
        <v>1</v>
      </c>
      <c r="J456" s="2">
        <f t="shared" si="958"/>
        <v>4000</v>
      </c>
    </row>
    <row r="457" spans="1:10" ht="15" customHeight="1">
      <c r="A457" s="9">
        <v>43437</v>
      </c>
      <c r="B457" s="10" t="s">
        <v>16</v>
      </c>
      <c r="C457" s="10">
        <v>3000</v>
      </c>
      <c r="D457" s="10" t="s">
        <v>11</v>
      </c>
      <c r="E457" s="17">
        <v>286.2</v>
      </c>
      <c r="F457" s="10">
        <v>288.2</v>
      </c>
      <c r="G457" s="4">
        <v>0</v>
      </c>
      <c r="H457" s="1">
        <f t="shared" si="956"/>
        <v>6000</v>
      </c>
      <c r="I457" s="2">
        <f t="shared" si="957"/>
        <v>2</v>
      </c>
      <c r="J457" s="2">
        <f t="shared" si="958"/>
        <v>6000</v>
      </c>
    </row>
    <row r="458" spans="1:10" ht="15" customHeight="1">
      <c r="A458" s="9">
        <v>43434</v>
      </c>
      <c r="B458" s="10" t="s">
        <v>268</v>
      </c>
      <c r="C458" s="10">
        <v>1700</v>
      </c>
      <c r="D458" s="10" t="s">
        <v>11</v>
      </c>
      <c r="E458" s="17">
        <v>323</v>
      </c>
      <c r="F458" s="10">
        <v>318</v>
      </c>
      <c r="G458" s="4">
        <v>0</v>
      </c>
      <c r="H458" s="1">
        <f t="shared" si="956"/>
        <v>-8500</v>
      </c>
      <c r="I458" s="2">
        <f t="shared" si="957"/>
        <v>-5</v>
      </c>
      <c r="J458" s="2">
        <f t="shared" si="958"/>
        <v>-8500</v>
      </c>
    </row>
    <row r="459" spans="1:10" ht="15" customHeight="1">
      <c r="A459" s="9">
        <v>43431</v>
      </c>
      <c r="B459" s="10" t="s">
        <v>276</v>
      </c>
      <c r="C459" s="10">
        <v>750</v>
      </c>
      <c r="D459" s="10" t="s">
        <v>11</v>
      </c>
      <c r="E459" s="17">
        <v>712</v>
      </c>
      <c r="F459" s="10">
        <v>720</v>
      </c>
      <c r="G459" s="4">
        <v>0</v>
      </c>
      <c r="H459" s="1">
        <f t="shared" si="956"/>
        <v>6000</v>
      </c>
      <c r="I459" s="2">
        <f t="shared" si="957"/>
        <v>8</v>
      </c>
      <c r="J459" s="2">
        <f t="shared" si="958"/>
        <v>6000</v>
      </c>
    </row>
    <row r="460" spans="1:10" ht="15" customHeight="1">
      <c r="A460" s="9">
        <v>43431</v>
      </c>
      <c r="B460" s="10" t="s">
        <v>21</v>
      </c>
      <c r="C460" s="10">
        <v>1000</v>
      </c>
      <c r="D460" s="10" t="s">
        <v>11</v>
      </c>
      <c r="E460" s="17">
        <v>1120</v>
      </c>
      <c r="F460" s="10">
        <v>1127</v>
      </c>
      <c r="G460" s="4">
        <v>0</v>
      </c>
      <c r="H460" s="1">
        <f t="shared" si="956"/>
        <v>7000</v>
      </c>
      <c r="I460" s="2">
        <f t="shared" si="957"/>
        <v>7</v>
      </c>
      <c r="J460" s="2">
        <f t="shared" si="958"/>
        <v>7000</v>
      </c>
    </row>
    <row r="461" spans="1:10" ht="15" customHeight="1">
      <c r="A461" s="9">
        <v>43425</v>
      </c>
      <c r="B461" s="10" t="s">
        <v>179</v>
      </c>
      <c r="C461" s="10">
        <v>1200</v>
      </c>
      <c r="D461" s="10" t="s">
        <v>11</v>
      </c>
      <c r="E461" s="17">
        <v>620</v>
      </c>
      <c r="F461" s="10">
        <v>629.70000000000005</v>
      </c>
      <c r="G461" s="4">
        <v>0</v>
      </c>
      <c r="H461" s="1">
        <f t="shared" si="956"/>
        <v>11640.000000000055</v>
      </c>
      <c r="I461" s="2">
        <f t="shared" si="957"/>
        <v>9.7000000000000455</v>
      </c>
      <c r="J461" s="2">
        <f t="shared" si="958"/>
        <v>11640.000000000055</v>
      </c>
    </row>
    <row r="462" spans="1:10" ht="15" customHeight="1">
      <c r="A462" s="9">
        <v>43425</v>
      </c>
      <c r="B462" s="10" t="s">
        <v>259</v>
      </c>
      <c r="C462" s="10">
        <v>2750</v>
      </c>
      <c r="D462" s="10" t="s">
        <v>11</v>
      </c>
      <c r="E462" s="17">
        <v>356.5</v>
      </c>
      <c r="F462" s="10">
        <v>361</v>
      </c>
      <c r="G462" s="4">
        <v>0</v>
      </c>
      <c r="H462" s="1">
        <f t="shared" si="956"/>
        <v>12375</v>
      </c>
      <c r="I462" s="2">
        <f t="shared" si="957"/>
        <v>4.5</v>
      </c>
      <c r="J462" s="2">
        <f t="shared" si="958"/>
        <v>12375</v>
      </c>
    </row>
    <row r="463" spans="1:10" ht="15" customHeight="1">
      <c r="A463" s="9">
        <v>43424</v>
      </c>
      <c r="B463" s="10" t="s">
        <v>275</v>
      </c>
      <c r="C463" s="10">
        <v>4500</v>
      </c>
      <c r="D463" s="10" t="s">
        <v>11</v>
      </c>
      <c r="E463" s="17">
        <v>158.5</v>
      </c>
      <c r="F463" s="10">
        <v>157</v>
      </c>
      <c r="G463" s="4">
        <v>0</v>
      </c>
      <c r="H463" s="1">
        <f t="shared" si="956"/>
        <v>-6750</v>
      </c>
      <c r="I463" s="2">
        <f t="shared" si="957"/>
        <v>-1.5</v>
      </c>
      <c r="J463" s="2">
        <f t="shared" si="958"/>
        <v>-6750</v>
      </c>
    </row>
    <row r="464" spans="1:10" ht="15" customHeight="1">
      <c r="A464" s="9">
        <v>43424</v>
      </c>
      <c r="B464" s="10" t="s">
        <v>274</v>
      </c>
      <c r="C464" s="10">
        <v>250</v>
      </c>
      <c r="D464" s="10" t="s">
        <v>11</v>
      </c>
      <c r="E464" s="17">
        <v>2385</v>
      </c>
      <c r="F464" s="10">
        <v>2397</v>
      </c>
      <c r="G464" s="4">
        <v>0</v>
      </c>
      <c r="H464" s="1">
        <f t="shared" ref="H464:H495" si="959">(IF(D464="SELL",E464-F464,IF(D464="BUY",F464-E464)))*C464</f>
        <v>3000</v>
      </c>
      <c r="I464" s="2">
        <f t="shared" si="957"/>
        <v>12</v>
      </c>
      <c r="J464" s="2">
        <f t="shared" si="958"/>
        <v>3000</v>
      </c>
    </row>
    <row r="465" spans="1:10" ht="15" customHeight="1">
      <c r="A465" s="9">
        <v>43420</v>
      </c>
      <c r="B465" s="10" t="s">
        <v>16</v>
      </c>
      <c r="C465" s="10">
        <v>3000</v>
      </c>
      <c r="D465" s="10" t="s">
        <v>11</v>
      </c>
      <c r="E465" s="17">
        <v>290.5</v>
      </c>
      <c r="F465" s="10">
        <v>292</v>
      </c>
      <c r="G465" s="4">
        <v>0</v>
      </c>
      <c r="H465" s="1">
        <f t="shared" si="959"/>
        <v>4500</v>
      </c>
      <c r="I465" s="2">
        <f t="shared" si="957"/>
        <v>1.5</v>
      </c>
      <c r="J465" s="2">
        <f t="shared" si="958"/>
        <v>4500</v>
      </c>
    </row>
    <row r="466" spans="1:10" ht="15" customHeight="1">
      <c r="A466" s="9">
        <v>43420</v>
      </c>
      <c r="B466" s="10" t="s">
        <v>273</v>
      </c>
      <c r="C466" s="10">
        <v>2000</v>
      </c>
      <c r="D466" s="10" t="s">
        <v>11</v>
      </c>
      <c r="E466" s="17">
        <v>260</v>
      </c>
      <c r="F466" s="10">
        <v>262</v>
      </c>
      <c r="G466" s="4">
        <v>0</v>
      </c>
      <c r="H466" s="1">
        <f t="shared" si="959"/>
        <v>4000</v>
      </c>
      <c r="I466" s="2">
        <f t="shared" si="957"/>
        <v>2</v>
      </c>
      <c r="J466" s="2">
        <f t="shared" si="958"/>
        <v>4000</v>
      </c>
    </row>
    <row r="467" spans="1:10" ht="15" customHeight="1">
      <c r="A467" s="9">
        <v>43419</v>
      </c>
      <c r="B467" s="10" t="s">
        <v>16</v>
      </c>
      <c r="C467" s="10">
        <v>3000</v>
      </c>
      <c r="D467" s="10" t="s">
        <v>11</v>
      </c>
      <c r="E467" s="17">
        <v>284</v>
      </c>
      <c r="F467" s="10">
        <v>288</v>
      </c>
      <c r="G467" s="4">
        <v>0</v>
      </c>
      <c r="H467" s="1">
        <f t="shared" si="959"/>
        <v>12000</v>
      </c>
      <c r="I467" s="2">
        <f t="shared" si="957"/>
        <v>4</v>
      </c>
      <c r="J467" s="2">
        <f t="shared" si="958"/>
        <v>12000</v>
      </c>
    </row>
    <row r="468" spans="1:10" ht="15" customHeight="1">
      <c r="A468" s="9">
        <v>43419</v>
      </c>
      <c r="B468" s="10" t="s">
        <v>273</v>
      </c>
      <c r="C468" s="10">
        <v>2000</v>
      </c>
      <c r="D468" s="10" t="s">
        <v>11</v>
      </c>
      <c r="E468" s="17">
        <v>253</v>
      </c>
      <c r="F468" s="10">
        <v>257</v>
      </c>
      <c r="G468" s="4">
        <v>0</v>
      </c>
      <c r="H468" s="1">
        <f t="shared" si="959"/>
        <v>8000</v>
      </c>
      <c r="I468" s="2">
        <f t="shared" si="957"/>
        <v>4</v>
      </c>
      <c r="J468" s="2">
        <f t="shared" si="958"/>
        <v>8000</v>
      </c>
    </row>
    <row r="469" spans="1:10" ht="15" customHeight="1">
      <c r="A469" s="9">
        <v>43418</v>
      </c>
      <c r="B469" s="10" t="s">
        <v>189</v>
      </c>
      <c r="C469" s="10">
        <v>9000</v>
      </c>
      <c r="D469" s="10" t="s">
        <v>11</v>
      </c>
      <c r="E469" s="17">
        <v>73</v>
      </c>
      <c r="F469" s="10">
        <v>74</v>
      </c>
      <c r="G469" s="4">
        <v>0</v>
      </c>
      <c r="H469" s="1">
        <f t="shared" si="959"/>
        <v>9000</v>
      </c>
      <c r="I469" s="2">
        <f t="shared" si="957"/>
        <v>1</v>
      </c>
      <c r="J469" s="2">
        <f t="shared" si="958"/>
        <v>9000</v>
      </c>
    </row>
    <row r="470" spans="1:10" ht="15" customHeight="1">
      <c r="A470" s="9">
        <v>43418</v>
      </c>
      <c r="B470" s="10" t="s">
        <v>169</v>
      </c>
      <c r="C470" s="10">
        <v>3000</v>
      </c>
      <c r="D470" s="10" t="s">
        <v>11</v>
      </c>
      <c r="E470" s="17">
        <v>279</v>
      </c>
      <c r="F470" s="10">
        <v>283</v>
      </c>
      <c r="G470" s="4">
        <v>0</v>
      </c>
      <c r="H470" s="1">
        <f t="shared" si="959"/>
        <v>12000</v>
      </c>
      <c r="I470" s="2">
        <f t="shared" si="957"/>
        <v>4</v>
      </c>
      <c r="J470" s="2">
        <f t="shared" si="958"/>
        <v>12000</v>
      </c>
    </row>
    <row r="471" spans="1:10" ht="15" customHeight="1">
      <c r="A471" s="9">
        <v>43418</v>
      </c>
      <c r="B471" s="10" t="s">
        <v>191</v>
      </c>
      <c r="C471" s="10">
        <v>1000</v>
      </c>
      <c r="D471" s="10" t="s">
        <v>11</v>
      </c>
      <c r="E471" s="17">
        <v>620</v>
      </c>
      <c r="F471" s="10">
        <v>625</v>
      </c>
      <c r="G471" s="4">
        <v>0</v>
      </c>
      <c r="H471" s="1">
        <f t="shared" si="959"/>
        <v>5000</v>
      </c>
      <c r="I471" s="2">
        <f t="shared" si="957"/>
        <v>5</v>
      </c>
      <c r="J471" s="2">
        <f t="shared" si="958"/>
        <v>5000</v>
      </c>
    </row>
    <row r="472" spans="1:10" ht="15" customHeight="1">
      <c r="A472" s="9">
        <v>43417</v>
      </c>
      <c r="B472" s="10" t="s">
        <v>272</v>
      </c>
      <c r="C472" s="10">
        <v>600</v>
      </c>
      <c r="D472" s="10" t="s">
        <v>29</v>
      </c>
      <c r="E472" s="17">
        <v>1185</v>
      </c>
      <c r="F472" s="10">
        <v>1205</v>
      </c>
      <c r="G472" s="4">
        <v>0</v>
      </c>
      <c r="H472" s="1">
        <f t="shared" si="959"/>
        <v>-12000</v>
      </c>
      <c r="I472" s="2">
        <f t="shared" si="957"/>
        <v>-20</v>
      </c>
      <c r="J472" s="2">
        <f t="shared" si="958"/>
        <v>-12000</v>
      </c>
    </row>
    <row r="473" spans="1:10" ht="15" customHeight="1">
      <c r="A473" s="9">
        <v>43406</v>
      </c>
      <c r="B473" s="10" t="s">
        <v>222</v>
      </c>
      <c r="C473" s="10">
        <v>3500</v>
      </c>
      <c r="D473" s="10" t="s">
        <v>11</v>
      </c>
      <c r="E473" s="17">
        <v>122.5</v>
      </c>
      <c r="F473" s="10">
        <v>124.5</v>
      </c>
      <c r="G473" s="4">
        <v>0</v>
      </c>
      <c r="H473" s="1">
        <f t="shared" si="959"/>
        <v>7000</v>
      </c>
      <c r="I473" s="2">
        <f t="shared" si="957"/>
        <v>2</v>
      </c>
      <c r="J473" s="2">
        <f t="shared" si="958"/>
        <v>7000</v>
      </c>
    </row>
    <row r="474" spans="1:10" ht="15" customHeight="1">
      <c r="A474" s="9">
        <v>43403</v>
      </c>
      <c r="B474" s="10" t="s">
        <v>205</v>
      </c>
      <c r="C474" s="10">
        <v>1300</v>
      </c>
      <c r="D474" s="10" t="s">
        <v>11</v>
      </c>
      <c r="E474" s="17">
        <v>453</v>
      </c>
      <c r="F474" s="10">
        <v>457</v>
      </c>
      <c r="G474" s="4">
        <v>0</v>
      </c>
      <c r="H474" s="1">
        <f t="shared" si="959"/>
        <v>5200</v>
      </c>
      <c r="I474" s="2">
        <f t="shared" si="957"/>
        <v>4</v>
      </c>
      <c r="J474" s="2">
        <f t="shared" si="958"/>
        <v>5200</v>
      </c>
    </row>
    <row r="475" spans="1:10" ht="15" customHeight="1">
      <c r="A475" s="9">
        <v>43403</v>
      </c>
      <c r="B475" s="10" t="s">
        <v>271</v>
      </c>
      <c r="C475" s="10">
        <v>250</v>
      </c>
      <c r="D475" s="10" t="s">
        <v>11</v>
      </c>
      <c r="E475" s="17">
        <v>1900</v>
      </c>
      <c r="F475" s="10">
        <v>1917</v>
      </c>
      <c r="G475" s="4">
        <v>0</v>
      </c>
      <c r="H475" s="1">
        <f t="shared" si="959"/>
        <v>4250</v>
      </c>
      <c r="I475" s="2">
        <f t="shared" si="957"/>
        <v>17</v>
      </c>
      <c r="J475" s="2">
        <f t="shared" si="958"/>
        <v>4250</v>
      </c>
    </row>
    <row r="476" spans="1:10" ht="15" customHeight="1">
      <c r="A476" s="9">
        <v>43402</v>
      </c>
      <c r="B476" s="10" t="s">
        <v>205</v>
      </c>
      <c r="C476" s="10">
        <v>1300</v>
      </c>
      <c r="D476" s="10" t="s">
        <v>11</v>
      </c>
      <c r="E476" s="17">
        <v>347</v>
      </c>
      <c r="F476" s="10">
        <v>353</v>
      </c>
      <c r="G476" s="4">
        <v>0</v>
      </c>
      <c r="H476" s="1">
        <f t="shared" si="959"/>
        <v>7800</v>
      </c>
      <c r="I476" s="2">
        <f t="shared" si="957"/>
        <v>6</v>
      </c>
      <c r="J476" s="2">
        <f t="shared" si="958"/>
        <v>7800</v>
      </c>
    </row>
    <row r="477" spans="1:10" ht="15" customHeight="1">
      <c r="A477" s="9">
        <v>43399</v>
      </c>
      <c r="B477" s="10" t="s">
        <v>270</v>
      </c>
      <c r="C477" s="10">
        <v>2000</v>
      </c>
      <c r="D477" s="10" t="s">
        <v>11</v>
      </c>
      <c r="E477" s="17">
        <v>321</v>
      </c>
      <c r="F477" s="10">
        <v>324</v>
      </c>
      <c r="G477" s="4">
        <v>0</v>
      </c>
      <c r="H477" s="1">
        <f t="shared" si="959"/>
        <v>6000</v>
      </c>
      <c r="I477" s="2">
        <f t="shared" si="957"/>
        <v>3</v>
      </c>
      <c r="J477" s="2">
        <f t="shared" si="958"/>
        <v>6000</v>
      </c>
    </row>
    <row r="478" spans="1:10" ht="15" customHeight="1">
      <c r="A478" s="9">
        <v>43399</v>
      </c>
      <c r="B478" s="10" t="s">
        <v>269</v>
      </c>
      <c r="C478" s="10">
        <v>8500</v>
      </c>
      <c r="D478" s="10" t="s">
        <v>11</v>
      </c>
      <c r="E478" s="17">
        <v>37.25</v>
      </c>
      <c r="F478" s="10">
        <v>38</v>
      </c>
      <c r="G478" s="4">
        <v>0</v>
      </c>
      <c r="H478" s="1">
        <f t="shared" si="959"/>
        <v>6375</v>
      </c>
      <c r="I478" s="2">
        <f t="shared" si="957"/>
        <v>0.75</v>
      </c>
      <c r="J478" s="2">
        <f t="shared" si="958"/>
        <v>6375</v>
      </c>
    </row>
    <row r="479" spans="1:10" ht="15" customHeight="1">
      <c r="A479" s="9">
        <v>43398</v>
      </c>
      <c r="B479" s="10" t="s">
        <v>30</v>
      </c>
      <c r="C479" s="10">
        <v>1500</v>
      </c>
      <c r="D479" s="10" t="s">
        <v>11</v>
      </c>
      <c r="E479" s="17">
        <v>182</v>
      </c>
      <c r="F479" s="10">
        <v>186</v>
      </c>
      <c r="G479" s="4">
        <v>0</v>
      </c>
      <c r="H479" s="1">
        <f t="shared" si="959"/>
        <v>6000</v>
      </c>
      <c r="I479" s="2">
        <f t="shared" si="957"/>
        <v>4</v>
      </c>
      <c r="J479" s="2">
        <f t="shared" si="958"/>
        <v>6000</v>
      </c>
    </row>
    <row r="480" spans="1:10" ht="15" customHeight="1">
      <c r="A480" s="9">
        <v>43398</v>
      </c>
      <c r="B480" s="10" t="s">
        <v>268</v>
      </c>
      <c r="C480" s="10">
        <v>1700</v>
      </c>
      <c r="D480" s="10" t="s">
        <v>11</v>
      </c>
      <c r="E480" s="17">
        <v>305</v>
      </c>
      <c r="F480" s="10">
        <v>309</v>
      </c>
      <c r="G480" s="4">
        <v>0</v>
      </c>
      <c r="H480" s="1">
        <f t="shared" si="959"/>
        <v>6800</v>
      </c>
      <c r="I480" s="2">
        <f t="shared" si="957"/>
        <v>4</v>
      </c>
      <c r="J480" s="2">
        <f t="shared" si="958"/>
        <v>6800</v>
      </c>
    </row>
    <row r="481" spans="1:10" ht="15" customHeight="1">
      <c r="A481" s="9">
        <v>43398</v>
      </c>
      <c r="B481" s="10" t="s">
        <v>268</v>
      </c>
      <c r="C481" s="10">
        <v>1700</v>
      </c>
      <c r="D481" s="10" t="s">
        <v>11</v>
      </c>
      <c r="E481" s="17">
        <v>305</v>
      </c>
      <c r="F481" s="10">
        <v>300</v>
      </c>
      <c r="G481" s="4">
        <v>0</v>
      </c>
      <c r="H481" s="1">
        <f t="shared" si="959"/>
        <v>-8500</v>
      </c>
      <c r="I481" s="2">
        <f t="shared" si="957"/>
        <v>-5</v>
      </c>
      <c r="J481" s="2">
        <f t="shared" si="958"/>
        <v>-8500</v>
      </c>
    </row>
    <row r="482" spans="1:10" ht="15" customHeight="1">
      <c r="A482" s="9">
        <v>43396</v>
      </c>
      <c r="B482" s="10" t="s">
        <v>267</v>
      </c>
      <c r="C482" s="10">
        <v>500</v>
      </c>
      <c r="D482" s="10" t="s">
        <v>11</v>
      </c>
      <c r="E482" s="17">
        <v>2110</v>
      </c>
      <c r="F482" s="10">
        <v>2154</v>
      </c>
      <c r="G482" s="4">
        <v>0</v>
      </c>
      <c r="H482" s="1">
        <f t="shared" si="959"/>
        <v>22000</v>
      </c>
      <c r="I482" s="2">
        <f t="shared" si="957"/>
        <v>44</v>
      </c>
      <c r="J482" s="2">
        <f t="shared" si="958"/>
        <v>22000</v>
      </c>
    </row>
    <row r="483" spans="1:10" ht="15" customHeight="1">
      <c r="A483" s="9">
        <v>43395</v>
      </c>
      <c r="B483" s="10" t="s">
        <v>187</v>
      </c>
      <c r="C483" s="10">
        <v>2667</v>
      </c>
      <c r="D483" s="10" t="s">
        <v>29</v>
      </c>
      <c r="E483" s="17">
        <v>342.4</v>
      </c>
      <c r="F483" s="10">
        <v>341</v>
      </c>
      <c r="G483" s="4">
        <v>0</v>
      </c>
      <c r="H483" s="1">
        <f t="shared" si="959"/>
        <v>3733.7999999999392</v>
      </c>
      <c r="I483" s="2">
        <f t="shared" si="957"/>
        <v>1.3999999999999773</v>
      </c>
      <c r="J483" s="2">
        <f t="shared" si="958"/>
        <v>3733.7999999999392</v>
      </c>
    </row>
    <row r="484" spans="1:10" ht="15" customHeight="1">
      <c r="A484" s="9">
        <v>43389</v>
      </c>
      <c r="B484" s="10" t="s">
        <v>169</v>
      </c>
      <c r="C484" s="10">
        <v>3000</v>
      </c>
      <c r="D484" s="10" t="s">
        <v>11</v>
      </c>
      <c r="E484" s="17">
        <v>268</v>
      </c>
      <c r="F484" s="10">
        <v>270</v>
      </c>
      <c r="G484" s="4">
        <v>0</v>
      </c>
      <c r="H484" s="1">
        <f t="shared" si="959"/>
        <v>6000</v>
      </c>
      <c r="I484" s="2">
        <f t="shared" si="957"/>
        <v>2</v>
      </c>
      <c r="J484" s="2">
        <f t="shared" si="958"/>
        <v>6000</v>
      </c>
    </row>
    <row r="485" spans="1:10" ht="15" customHeight="1">
      <c r="A485" s="9">
        <v>43385</v>
      </c>
      <c r="B485" s="10" t="s">
        <v>190</v>
      </c>
      <c r="C485" s="10">
        <v>3500</v>
      </c>
      <c r="D485" s="10" t="s">
        <v>11</v>
      </c>
      <c r="E485" s="17">
        <v>227.3</v>
      </c>
      <c r="F485" s="10">
        <v>229.3</v>
      </c>
      <c r="G485" s="4">
        <v>0</v>
      </c>
      <c r="H485" s="1">
        <f t="shared" si="959"/>
        <v>7000</v>
      </c>
      <c r="I485" s="2">
        <f t="shared" si="957"/>
        <v>2</v>
      </c>
      <c r="J485" s="2">
        <f t="shared" si="958"/>
        <v>7000</v>
      </c>
    </row>
    <row r="486" spans="1:10" ht="15" customHeight="1">
      <c r="A486" s="9">
        <v>43384</v>
      </c>
      <c r="B486" s="10" t="s">
        <v>266</v>
      </c>
      <c r="C486" s="10">
        <v>2500</v>
      </c>
      <c r="D486" s="10" t="s">
        <v>11</v>
      </c>
      <c r="E486" s="17">
        <v>392</v>
      </c>
      <c r="F486" s="10">
        <v>398</v>
      </c>
      <c r="G486" s="4">
        <v>0</v>
      </c>
      <c r="H486" s="1">
        <f t="shared" si="959"/>
        <v>15000</v>
      </c>
      <c r="I486" s="2">
        <f t="shared" si="957"/>
        <v>6</v>
      </c>
      <c r="J486" s="2">
        <f t="shared" si="958"/>
        <v>15000</v>
      </c>
    </row>
    <row r="487" spans="1:10" ht="15" customHeight="1">
      <c r="A487" s="9">
        <v>43383</v>
      </c>
      <c r="B487" s="10" t="s">
        <v>265</v>
      </c>
      <c r="C487" s="10">
        <v>1500</v>
      </c>
      <c r="D487" s="10" t="s">
        <v>11</v>
      </c>
      <c r="E487" s="17">
        <v>246</v>
      </c>
      <c r="F487" s="10">
        <v>250</v>
      </c>
      <c r="G487" s="4">
        <v>0</v>
      </c>
      <c r="H487" s="1">
        <f t="shared" si="959"/>
        <v>6000</v>
      </c>
      <c r="I487" s="2">
        <f t="shared" si="957"/>
        <v>4</v>
      </c>
      <c r="J487" s="2">
        <f t="shared" si="958"/>
        <v>6000</v>
      </c>
    </row>
    <row r="488" spans="1:10" ht="15" customHeight="1">
      <c r="A488" s="9">
        <v>43381</v>
      </c>
      <c r="B488" s="10" t="s">
        <v>132</v>
      </c>
      <c r="C488" s="10">
        <v>1500</v>
      </c>
      <c r="D488" s="10" t="s">
        <v>29</v>
      </c>
      <c r="E488" s="17">
        <v>231</v>
      </c>
      <c r="F488" s="10">
        <v>225</v>
      </c>
      <c r="G488" s="4">
        <v>0</v>
      </c>
      <c r="H488" s="1">
        <f t="shared" si="959"/>
        <v>9000</v>
      </c>
      <c r="I488" s="2">
        <f t="shared" si="957"/>
        <v>6</v>
      </c>
      <c r="J488" s="2">
        <f t="shared" si="958"/>
        <v>9000</v>
      </c>
    </row>
    <row r="489" spans="1:10" ht="15" customHeight="1">
      <c r="A489" s="9">
        <v>43378</v>
      </c>
      <c r="B489" s="10" t="s">
        <v>264</v>
      </c>
      <c r="C489" s="10">
        <v>1000</v>
      </c>
      <c r="D489" s="10" t="s">
        <v>29</v>
      </c>
      <c r="E489" s="17">
        <v>513.5</v>
      </c>
      <c r="F489" s="10">
        <v>504</v>
      </c>
      <c r="G489" s="4">
        <v>0</v>
      </c>
      <c r="H489" s="1">
        <f t="shared" si="959"/>
        <v>9500</v>
      </c>
      <c r="I489" s="2">
        <f t="shared" si="957"/>
        <v>9.5</v>
      </c>
      <c r="J489" s="2">
        <f t="shared" si="958"/>
        <v>9500</v>
      </c>
    </row>
    <row r="490" spans="1:10" ht="15" customHeight="1">
      <c r="A490" s="9">
        <v>43377</v>
      </c>
      <c r="B490" s="10" t="s">
        <v>180</v>
      </c>
      <c r="C490" s="10">
        <v>2750</v>
      </c>
      <c r="D490" s="10" t="s">
        <v>29</v>
      </c>
      <c r="E490" s="17">
        <v>235.5</v>
      </c>
      <c r="F490" s="10">
        <v>234.5</v>
      </c>
      <c r="G490" s="4">
        <v>0</v>
      </c>
      <c r="H490" s="1">
        <f t="shared" si="959"/>
        <v>2750</v>
      </c>
      <c r="I490" s="2">
        <f t="shared" si="957"/>
        <v>1</v>
      </c>
      <c r="J490" s="2">
        <f t="shared" si="958"/>
        <v>2750</v>
      </c>
    </row>
    <row r="491" spans="1:10" ht="15" customHeight="1">
      <c r="A491" s="9">
        <v>43374</v>
      </c>
      <c r="B491" s="10" t="s">
        <v>263</v>
      </c>
      <c r="C491" s="10">
        <v>500</v>
      </c>
      <c r="D491" s="10" t="s">
        <v>29</v>
      </c>
      <c r="E491" s="17">
        <v>2069</v>
      </c>
      <c r="F491" s="10">
        <v>2059</v>
      </c>
      <c r="G491" s="4">
        <v>0</v>
      </c>
      <c r="H491" s="1">
        <f t="shared" si="959"/>
        <v>5000</v>
      </c>
      <c r="I491" s="2">
        <f t="shared" si="957"/>
        <v>10</v>
      </c>
      <c r="J491" s="2">
        <f t="shared" si="958"/>
        <v>5000</v>
      </c>
    </row>
    <row r="492" spans="1:10" ht="15" customHeight="1">
      <c r="A492" s="9">
        <v>43370</v>
      </c>
      <c r="B492" s="10" t="s">
        <v>19</v>
      </c>
      <c r="C492" s="10">
        <v>1000</v>
      </c>
      <c r="D492" s="10" t="s">
        <v>29</v>
      </c>
      <c r="E492" s="17">
        <v>632</v>
      </c>
      <c r="F492" s="10">
        <v>627</v>
      </c>
      <c r="G492" s="4">
        <v>0</v>
      </c>
      <c r="H492" s="1">
        <f t="shared" si="959"/>
        <v>5000</v>
      </c>
      <c r="I492" s="2">
        <f t="shared" si="957"/>
        <v>5</v>
      </c>
      <c r="J492" s="2">
        <f t="shared" si="958"/>
        <v>5000</v>
      </c>
    </row>
    <row r="493" spans="1:10" ht="15" customHeight="1">
      <c r="A493" s="9">
        <v>43370</v>
      </c>
      <c r="B493" s="10" t="s">
        <v>262</v>
      </c>
      <c r="C493" s="10">
        <v>4000</v>
      </c>
      <c r="D493" s="10" t="s">
        <v>29</v>
      </c>
      <c r="E493" s="17">
        <v>212</v>
      </c>
      <c r="F493" s="10">
        <v>210</v>
      </c>
      <c r="G493" s="4">
        <v>0</v>
      </c>
      <c r="H493" s="1">
        <f t="shared" si="959"/>
        <v>8000</v>
      </c>
      <c r="I493" s="2">
        <f t="shared" si="957"/>
        <v>2</v>
      </c>
      <c r="J493" s="2">
        <f t="shared" si="958"/>
        <v>8000</v>
      </c>
    </row>
    <row r="494" spans="1:10" ht="15" customHeight="1">
      <c r="A494" s="9">
        <v>43361</v>
      </c>
      <c r="B494" s="10" t="s">
        <v>163</v>
      </c>
      <c r="C494" s="10">
        <v>4000</v>
      </c>
      <c r="D494" s="10" t="s">
        <v>11</v>
      </c>
      <c r="E494" s="17">
        <v>155.65</v>
      </c>
      <c r="F494" s="10">
        <v>152</v>
      </c>
      <c r="G494" s="4">
        <v>0</v>
      </c>
      <c r="H494" s="1">
        <f t="shared" si="959"/>
        <v>-14600.000000000022</v>
      </c>
      <c r="I494" s="2">
        <f t="shared" si="957"/>
        <v>-3.6500000000000052</v>
      </c>
      <c r="J494" s="2">
        <f t="shared" si="958"/>
        <v>-14600.000000000022</v>
      </c>
    </row>
    <row r="495" spans="1:10" ht="15" customHeight="1">
      <c r="A495" s="9">
        <v>43354</v>
      </c>
      <c r="B495" s="10" t="s">
        <v>259</v>
      </c>
      <c r="C495" s="10">
        <v>2750</v>
      </c>
      <c r="D495" s="10" t="s">
        <v>11</v>
      </c>
      <c r="E495" s="17">
        <v>336.5</v>
      </c>
      <c r="F495" s="10">
        <v>332</v>
      </c>
      <c r="G495" s="4">
        <v>0</v>
      </c>
      <c r="H495" s="1">
        <f t="shared" si="959"/>
        <v>-12375</v>
      </c>
      <c r="I495" s="2">
        <f t="shared" si="957"/>
        <v>-4.5</v>
      </c>
      <c r="J495" s="2">
        <f t="shared" si="958"/>
        <v>-12375</v>
      </c>
    </row>
    <row r="496" spans="1:10" ht="15" customHeight="1">
      <c r="A496" s="9">
        <v>43353</v>
      </c>
      <c r="B496" s="10" t="s">
        <v>261</v>
      </c>
      <c r="C496" s="10">
        <v>750</v>
      </c>
      <c r="D496" s="10" t="s">
        <v>11</v>
      </c>
      <c r="E496" s="17">
        <v>1368</v>
      </c>
      <c r="F496" s="10">
        <v>1377</v>
      </c>
      <c r="G496" s="4">
        <v>0</v>
      </c>
      <c r="H496" s="1">
        <f t="shared" ref="H496:H527" si="960">(IF(D496="SELL",E496-F496,IF(D496="BUY",F496-E496)))*C496</f>
        <v>6750</v>
      </c>
      <c r="I496" s="2">
        <f t="shared" si="957"/>
        <v>9</v>
      </c>
      <c r="J496" s="2">
        <f t="shared" si="958"/>
        <v>6750</v>
      </c>
    </row>
    <row r="497" spans="1:10" ht="15" customHeight="1">
      <c r="A497" s="9">
        <v>43353</v>
      </c>
      <c r="B497" s="10" t="s">
        <v>260</v>
      </c>
      <c r="C497" s="10">
        <v>1000</v>
      </c>
      <c r="D497" s="10" t="s">
        <v>11</v>
      </c>
      <c r="E497" s="17">
        <v>456</v>
      </c>
      <c r="F497" s="10">
        <v>450</v>
      </c>
      <c r="G497" s="4">
        <v>0</v>
      </c>
      <c r="H497" s="1">
        <f t="shared" si="960"/>
        <v>-6000</v>
      </c>
      <c r="I497" s="2">
        <f t="shared" si="957"/>
        <v>-6</v>
      </c>
      <c r="J497" s="2">
        <f t="shared" si="958"/>
        <v>-6000</v>
      </c>
    </row>
    <row r="498" spans="1:10" ht="15" customHeight="1">
      <c r="A498" s="9">
        <v>43349</v>
      </c>
      <c r="B498" s="10" t="s">
        <v>258</v>
      </c>
      <c r="C498" s="10">
        <v>2000</v>
      </c>
      <c r="D498" s="10" t="s">
        <v>11</v>
      </c>
      <c r="E498" s="17">
        <v>314.5</v>
      </c>
      <c r="F498" s="10">
        <v>320</v>
      </c>
      <c r="G498" s="4">
        <v>0</v>
      </c>
      <c r="H498" s="1">
        <f t="shared" si="960"/>
        <v>11000</v>
      </c>
      <c r="I498" s="2">
        <f t="shared" si="957"/>
        <v>5.5</v>
      </c>
      <c r="J498" s="2">
        <f t="shared" si="958"/>
        <v>11000</v>
      </c>
    </row>
    <row r="499" spans="1:10" ht="15" customHeight="1">
      <c r="A499" s="9">
        <v>43349</v>
      </c>
      <c r="B499" s="10" t="s">
        <v>155</v>
      </c>
      <c r="C499" s="10">
        <v>302</v>
      </c>
      <c r="D499" s="10" t="s">
        <v>11</v>
      </c>
      <c r="E499" s="17">
        <v>3040</v>
      </c>
      <c r="F499" s="10">
        <v>3065</v>
      </c>
      <c r="G499" s="4">
        <v>0</v>
      </c>
      <c r="H499" s="1">
        <f t="shared" si="960"/>
        <v>7550</v>
      </c>
      <c r="I499" s="2">
        <f t="shared" si="957"/>
        <v>25</v>
      </c>
      <c r="J499" s="2">
        <f t="shared" si="958"/>
        <v>7550</v>
      </c>
    </row>
    <row r="500" spans="1:10" ht="15" customHeight="1">
      <c r="A500" s="9">
        <v>43349</v>
      </c>
      <c r="B500" s="10" t="s">
        <v>259</v>
      </c>
      <c r="C500" s="10">
        <v>2750</v>
      </c>
      <c r="D500" s="10" t="s">
        <v>11</v>
      </c>
      <c r="E500" s="17">
        <v>333</v>
      </c>
      <c r="F500" s="10">
        <v>329</v>
      </c>
      <c r="G500" s="4">
        <v>0</v>
      </c>
      <c r="H500" s="1">
        <f t="shared" si="960"/>
        <v>-11000</v>
      </c>
      <c r="I500" s="2">
        <f t="shared" si="957"/>
        <v>-4</v>
      </c>
      <c r="J500" s="2">
        <f t="shared" si="958"/>
        <v>-11000</v>
      </c>
    </row>
    <row r="501" spans="1:10" ht="15" customHeight="1">
      <c r="A501" s="9">
        <v>43347</v>
      </c>
      <c r="B501" s="10" t="s">
        <v>257</v>
      </c>
      <c r="C501" s="10">
        <v>1750</v>
      </c>
      <c r="D501" s="10" t="s">
        <v>11</v>
      </c>
      <c r="E501" s="17">
        <v>343</v>
      </c>
      <c r="F501" s="10">
        <v>338</v>
      </c>
      <c r="G501" s="4">
        <v>0</v>
      </c>
      <c r="H501" s="1">
        <f t="shared" si="960"/>
        <v>-8750</v>
      </c>
      <c r="I501" s="2">
        <f t="shared" si="957"/>
        <v>-5</v>
      </c>
      <c r="J501" s="2">
        <f t="shared" si="958"/>
        <v>-8750</v>
      </c>
    </row>
    <row r="502" spans="1:10" ht="15" customHeight="1">
      <c r="A502" s="9">
        <v>43347</v>
      </c>
      <c r="B502" s="10" t="s">
        <v>256</v>
      </c>
      <c r="C502" s="10">
        <v>7000</v>
      </c>
      <c r="D502" s="10" t="s">
        <v>11</v>
      </c>
      <c r="E502" s="17">
        <v>74.25</v>
      </c>
      <c r="F502" s="10">
        <v>75</v>
      </c>
      <c r="G502" s="4">
        <v>0</v>
      </c>
      <c r="H502" s="1">
        <f t="shared" si="960"/>
        <v>5250</v>
      </c>
      <c r="I502" s="2">
        <f t="shared" si="957"/>
        <v>0.75</v>
      </c>
      <c r="J502" s="2">
        <f t="shared" si="958"/>
        <v>5250</v>
      </c>
    </row>
    <row r="503" spans="1:10" ht="15" customHeight="1">
      <c r="A503" s="9">
        <v>43346</v>
      </c>
      <c r="B503" s="10" t="s">
        <v>255</v>
      </c>
      <c r="C503" s="10">
        <v>7000</v>
      </c>
      <c r="D503" s="10" t="s">
        <v>11</v>
      </c>
      <c r="E503" s="17">
        <v>78.8</v>
      </c>
      <c r="F503" s="10">
        <v>79.5</v>
      </c>
      <c r="G503" s="4">
        <v>0</v>
      </c>
      <c r="H503" s="1">
        <f t="shared" si="960"/>
        <v>4900.00000000002</v>
      </c>
      <c r="I503" s="2">
        <f t="shared" si="957"/>
        <v>0.70000000000000284</v>
      </c>
      <c r="J503" s="2">
        <f t="shared" si="958"/>
        <v>4900.00000000002</v>
      </c>
    </row>
    <row r="504" spans="1:10" ht="15" customHeight="1">
      <c r="A504" s="9">
        <v>43346</v>
      </c>
      <c r="B504" s="10" t="s">
        <v>254</v>
      </c>
      <c r="C504" s="10">
        <v>9000</v>
      </c>
      <c r="D504" s="10" t="s">
        <v>11</v>
      </c>
      <c r="E504" s="17">
        <v>87.8</v>
      </c>
      <c r="F504" s="10">
        <v>88.4</v>
      </c>
      <c r="G504" s="4">
        <v>0</v>
      </c>
      <c r="H504" s="1">
        <f t="shared" si="960"/>
        <v>5400.0000000000764</v>
      </c>
      <c r="I504" s="2">
        <f t="shared" si="957"/>
        <v>0.60000000000000853</v>
      </c>
      <c r="J504" s="2">
        <f t="shared" si="958"/>
        <v>5400.0000000000764</v>
      </c>
    </row>
    <row r="505" spans="1:10" ht="15" customHeight="1">
      <c r="A505" s="9">
        <v>43346</v>
      </c>
      <c r="B505" s="10" t="s">
        <v>64</v>
      </c>
      <c r="C505" s="10">
        <v>3500</v>
      </c>
      <c r="D505" s="10" t="s">
        <v>11</v>
      </c>
      <c r="E505" s="17">
        <v>130</v>
      </c>
      <c r="F505" s="10">
        <v>131.5</v>
      </c>
      <c r="G505" s="4">
        <v>0</v>
      </c>
      <c r="H505" s="1">
        <f t="shared" si="960"/>
        <v>5250</v>
      </c>
      <c r="I505" s="2">
        <f t="shared" si="957"/>
        <v>1.5</v>
      </c>
      <c r="J505" s="2">
        <f t="shared" si="958"/>
        <v>5250</v>
      </c>
    </row>
    <row r="506" spans="1:10" ht="15" customHeight="1">
      <c r="A506" s="9">
        <v>43343</v>
      </c>
      <c r="B506" s="10" t="s">
        <v>210</v>
      </c>
      <c r="C506" s="10">
        <v>1200</v>
      </c>
      <c r="D506" s="10" t="s">
        <v>11</v>
      </c>
      <c r="E506" s="17">
        <v>1085</v>
      </c>
      <c r="F506" s="10">
        <v>1095</v>
      </c>
      <c r="G506" s="4">
        <v>0</v>
      </c>
      <c r="H506" s="1">
        <f t="shared" si="960"/>
        <v>12000</v>
      </c>
      <c r="I506" s="2">
        <f t="shared" si="957"/>
        <v>10</v>
      </c>
      <c r="J506" s="2">
        <f t="shared" si="958"/>
        <v>12000</v>
      </c>
    </row>
    <row r="507" spans="1:10" ht="15" customHeight="1">
      <c r="A507" s="9">
        <v>43343</v>
      </c>
      <c r="B507" s="10" t="s">
        <v>253</v>
      </c>
      <c r="C507" s="10">
        <v>7000</v>
      </c>
      <c r="D507" s="10" t="s">
        <v>11</v>
      </c>
      <c r="E507" s="17">
        <v>55.2</v>
      </c>
      <c r="F507" s="10">
        <v>56</v>
      </c>
      <c r="G507" s="4">
        <v>0</v>
      </c>
      <c r="H507" s="1">
        <f t="shared" si="960"/>
        <v>5599.99999999998</v>
      </c>
      <c r="I507" s="2">
        <f t="shared" si="957"/>
        <v>0.79999999999999716</v>
      </c>
      <c r="J507" s="2">
        <f t="shared" si="958"/>
        <v>5599.99999999998</v>
      </c>
    </row>
    <row r="508" spans="1:10" ht="15" customHeight="1">
      <c r="A508" s="9">
        <v>43343</v>
      </c>
      <c r="B508" s="10" t="s">
        <v>253</v>
      </c>
      <c r="C508" s="10">
        <v>7000</v>
      </c>
      <c r="D508" s="10" t="s">
        <v>11</v>
      </c>
      <c r="E508" s="17">
        <v>54.8</v>
      </c>
      <c r="F508" s="10">
        <v>55.8</v>
      </c>
      <c r="G508" s="4">
        <v>0</v>
      </c>
      <c r="H508" s="1">
        <f t="shared" si="960"/>
        <v>7000</v>
      </c>
      <c r="I508" s="2">
        <f t="shared" si="957"/>
        <v>1</v>
      </c>
      <c r="J508" s="2">
        <f t="shared" si="958"/>
        <v>7000</v>
      </c>
    </row>
    <row r="509" spans="1:10" ht="15" customHeight="1">
      <c r="A509" s="9">
        <v>43342</v>
      </c>
      <c r="B509" s="10" t="s">
        <v>252</v>
      </c>
      <c r="C509" s="10">
        <v>3500</v>
      </c>
      <c r="D509" s="10" t="s">
        <v>11</v>
      </c>
      <c r="E509" s="17">
        <v>124.65</v>
      </c>
      <c r="F509" s="10">
        <v>127</v>
      </c>
      <c r="G509" s="4">
        <v>0</v>
      </c>
      <c r="H509" s="1">
        <f t="shared" si="960"/>
        <v>8224.99999999998</v>
      </c>
      <c r="I509" s="2">
        <f t="shared" si="957"/>
        <v>2.3499999999999943</v>
      </c>
      <c r="J509" s="2">
        <f t="shared" si="958"/>
        <v>8224.99999999998</v>
      </c>
    </row>
    <row r="510" spans="1:10" ht="15" customHeight="1">
      <c r="A510" s="9">
        <v>43341</v>
      </c>
      <c r="B510" s="10" t="s">
        <v>180</v>
      </c>
      <c r="C510" s="10">
        <v>1200</v>
      </c>
      <c r="D510" s="10" t="s">
        <v>11</v>
      </c>
      <c r="E510" s="17">
        <v>288.5</v>
      </c>
      <c r="F510" s="10">
        <v>290.5</v>
      </c>
      <c r="G510" s="4">
        <v>0</v>
      </c>
      <c r="H510" s="1">
        <f t="shared" si="960"/>
        <v>2400</v>
      </c>
      <c r="I510" s="2">
        <f t="shared" si="957"/>
        <v>2</v>
      </c>
      <c r="J510" s="2">
        <f t="shared" si="958"/>
        <v>2400</v>
      </c>
    </row>
    <row r="511" spans="1:10" ht="15" customHeight="1">
      <c r="A511" s="9">
        <v>43333</v>
      </c>
      <c r="B511" s="10" t="s">
        <v>134</v>
      </c>
      <c r="C511" s="10">
        <v>1500</v>
      </c>
      <c r="D511" s="10" t="s">
        <v>11</v>
      </c>
      <c r="E511" s="17">
        <v>631</v>
      </c>
      <c r="F511" s="10">
        <v>635</v>
      </c>
      <c r="G511" s="4">
        <v>0</v>
      </c>
      <c r="H511" s="1">
        <f t="shared" si="960"/>
        <v>6000</v>
      </c>
      <c r="I511" s="2">
        <f t="shared" si="957"/>
        <v>4</v>
      </c>
      <c r="J511" s="2">
        <f t="shared" si="958"/>
        <v>6000</v>
      </c>
    </row>
    <row r="512" spans="1:10" ht="15" customHeight="1">
      <c r="A512" s="9">
        <v>43333</v>
      </c>
      <c r="B512" s="10" t="s">
        <v>189</v>
      </c>
      <c r="C512" s="10">
        <v>9000</v>
      </c>
      <c r="D512" s="10" t="s">
        <v>11</v>
      </c>
      <c r="E512" s="17">
        <v>77.3</v>
      </c>
      <c r="F512" s="10">
        <v>78</v>
      </c>
      <c r="G512" s="4">
        <v>0</v>
      </c>
      <c r="H512" s="1">
        <f t="shared" si="960"/>
        <v>6300.0000000000255</v>
      </c>
      <c r="I512" s="2">
        <f t="shared" si="957"/>
        <v>0.70000000000000284</v>
      </c>
      <c r="J512" s="2">
        <f t="shared" si="958"/>
        <v>6300.0000000000255</v>
      </c>
    </row>
    <row r="513" spans="1:10" ht="15" customHeight="1">
      <c r="A513" s="9">
        <v>43325</v>
      </c>
      <c r="B513" s="10" t="s">
        <v>251</v>
      </c>
      <c r="C513" s="10">
        <v>1000</v>
      </c>
      <c r="D513" s="10" t="s">
        <v>11</v>
      </c>
      <c r="E513" s="17">
        <v>957</v>
      </c>
      <c r="F513" s="10">
        <v>966</v>
      </c>
      <c r="G513" s="4">
        <v>0</v>
      </c>
      <c r="H513" s="1">
        <f t="shared" si="960"/>
        <v>9000</v>
      </c>
      <c r="I513" s="2">
        <f t="shared" si="957"/>
        <v>9</v>
      </c>
      <c r="J513" s="2">
        <f t="shared" si="958"/>
        <v>9000</v>
      </c>
    </row>
    <row r="514" spans="1:10" ht="15" customHeight="1">
      <c r="A514" s="9">
        <v>43322</v>
      </c>
      <c r="B514" s="10" t="s">
        <v>250</v>
      </c>
      <c r="C514" s="10">
        <v>1500</v>
      </c>
      <c r="D514" s="10" t="s">
        <v>11</v>
      </c>
      <c r="E514" s="17">
        <v>628</v>
      </c>
      <c r="F514" s="10">
        <v>634</v>
      </c>
      <c r="G514" s="4">
        <v>0</v>
      </c>
      <c r="H514" s="1">
        <f t="shared" si="960"/>
        <v>9000</v>
      </c>
      <c r="I514" s="2">
        <f t="shared" si="957"/>
        <v>6</v>
      </c>
      <c r="J514" s="2">
        <f t="shared" si="958"/>
        <v>9000</v>
      </c>
    </row>
    <row r="515" spans="1:10" ht="15" customHeight="1">
      <c r="A515" s="9">
        <v>43321</v>
      </c>
      <c r="B515" s="10" t="s">
        <v>249</v>
      </c>
      <c r="C515" s="10">
        <v>18000</v>
      </c>
      <c r="D515" s="10" t="s">
        <v>11</v>
      </c>
      <c r="E515" s="17">
        <v>12</v>
      </c>
      <c r="F515" s="10">
        <v>12.5</v>
      </c>
      <c r="G515" s="4">
        <v>0</v>
      </c>
      <c r="H515" s="1">
        <f t="shared" si="960"/>
        <v>9000</v>
      </c>
      <c r="I515" s="2">
        <f t="shared" si="957"/>
        <v>0.5</v>
      </c>
      <c r="J515" s="2">
        <f t="shared" si="958"/>
        <v>9000</v>
      </c>
    </row>
    <row r="516" spans="1:10" ht="15" customHeight="1">
      <c r="A516" s="9">
        <v>43321</v>
      </c>
      <c r="B516" s="10" t="s">
        <v>248</v>
      </c>
      <c r="C516" s="10">
        <v>4500</v>
      </c>
      <c r="D516" s="10" t="s">
        <v>11</v>
      </c>
      <c r="E516" s="17">
        <v>83</v>
      </c>
      <c r="F516" s="10">
        <v>84</v>
      </c>
      <c r="G516" s="4">
        <v>0</v>
      </c>
      <c r="H516" s="1">
        <f t="shared" si="960"/>
        <v>4500</v>
      </c>
      <c r="I516" s="2">
        <f t="shared" ref="I516:I579" si="961">H516/C516</f>
        <v>1</v>
      </c>
      <c r="J516" s="2">
        <f t="shared" ref="J516:J579" si="962">I516*C516</f>
        <v>4500</v>
      </c>
    </row>
    <row r="517" spans="1:10" ht="15" customHeight="1">
      <c r="A517" s="9">
        <v>43321</v>
      </c>
      <c r="B517" s="10" t="s">
        <v>154</v>
      </c>
      <c r="C517" s="10">
        <v>1200</v>
      </c>
      <c r="D517" s="10" t="s">
        <v>11</v>
      </c>
      <c r="E517" s="17">
        <v>654.5</v>
      </c>
      <c r="F517" s="10">
        <v>659</v>
      </c>
      <c r="G517" s="4">
        <v>0</v>
      </c>
      <c r="H517" s="1">
        <f t="shared" si="960"/>
        <v>5400</v>
      </c>
      <c r="I517" s="2">
        <f t="shared" si="961"/>
        <v>4.5</v>
      </c>
      <c r="J517" s="2">
        <f t="shared" si="962"/>
        <v>5400</v>
      </c>
    </row>
    <row r="518" spans="1:10" ht="15" customHeight="1">
      <c r="A518" s="9">
        <v>43313</v>
      </c>
      <c r="B518" s="10" t="s">
        <v>247</v>
      </c>
      <c r="C518" s="10">
        <v>500</v>
      </c>
      <c r="D518" s="10" t="s">
        <v>11</v>
      </c>
      <c r="E518" s="17">
        <v>2800</v>
      </c>
      <c r="F518" s="10">
        <v>2815</v>
      </c>
      <c r="G518" s="4">
        <v>0</v>
      </c>
      <c r="H518" s="1">
        <f t="shared" si="960"/>
        <v>7500</v>
      </c>
      <c r="I518" s="2">
        <f t="shared" si="961"/>
        <v>15</v>
      </c>
      <c r="J518" s="2">
        <f t="shared" si="962"/>
        <v>7500</v>
      </c>
    </row>
    <row r="519" spans="1:10" ht="15" customHeight="1">
      <c r="A519" s="9">
        <v>43320</v>
      </c>
      <c r="B519" s="10" t="s">
        <v>91</v>
      </c>
      <c r="C519" s="10">
        <v>800</v>
      </c>
      <c r="D519" s="10" t="s">
        <v>11</v>
      </c>
      <c r="E519" s="17">
        <v>398</v>
      </c>
      <c r="F519" s="10">
        <v>420</v>
      </c>
      <c r="G519" s="4">
        <v>0</v>
      </c>
      <c r="H519" s="1">
        <f t="shared" si="960"/>
        <v>17600</v>
      </c>
      <c r="I519" s="2">
        <f t="shared" si="961"/>
        <v>22</v>
      </c>
      <c r="J519" s="2">
        <f t="shared" si="962"/>
        <v>17600</v>
      </c>
    </row>
    <row r="520" spans="1:10" ht="15" customHeight="1">
      <c r="A520" s="9">
        <v>43320</v>
      </c>
      <c r="B520" s="10" t="s">
        <v>246</v>
      </c>
      <c r="C520" s="10">
        <v>1500</v>
      </c>
      <c r="D520" s="10" t="s">
        <v>11</v>
      </c>
      <c r="E520" s="17">
        <v>256</v>
      </c>
      <c r="F520" s="10">
        <v>259</v>
      </c>
      <c r="G520" s="4">
        <v>0</v>
      </c>
      <c r="H520" s="1">
        <f t="shared" si="960"/>
        <v>4500</v>
      </c>
      <c r="I520" s="2">
        <f t="shared" si="961"/>
        <v>3</v>
      </c>
      <c r="J520" s="2">
        <f t="shared" si="962"/>
        <v>4500</v>
      </c>
    </row>
    <row r="521" spans="1:10" ht="15" customHeight="1">
      <c r="A521" s="9">
        <v>43318</v>
      </c>
      <c r="B521" s="10" t="s">
        <v>245</v>
      </c>
      <c r="C521" s="10">
        <v>7000</v>
      </c>
      <c r="D521" s="10" t="s">
        <v>11</v>
      </c>
      <c r="E521" s="17">
        <v>76.5</v>
      </c>
      <c r="F521" s="10">
        <v>77.45</v>
      </c>
      <c r="G521" s="4">
        <v>0</v>
      </c>
      <c r="H521" s="1">
        <f t="shared" si="960"/>
        <v>6650.00000000002</v>
      </c>
      <c r="I521" s="2">
        <f t="shared" si="961"/>
        <v>0.95000000000000284</v>
      </c>
      <c r="J521" s="2">
        <f t="shared" si="962"/>
        <v>6650.00000000002</v>
      </c>
    </row>
    <row r="522" spans="1:10" ht="15" customHeight="1">
      <c r="A522" s="9">
        <v>43314</v>
      </c>
      <c r="B522" s="10" t="s">
        <v>244</v>
      </c>
      <c r="C522" s="10">
        <v>4500</v>
      </c>
      <c r="D522" s="10" t="s">
        <v>11</v>
      </c>
      <c r="E522" s="17">
        <v>84.55</v>
      </c>
      <c r="F522" s="10">
        <v>85.5</v>
      </c>
      <c r="G522" s="4">
        <v>0</v>
      </c>
      <c r="H522" s="1">
        <f t="shared" si="960"/>
        <v>4275.0000000000127</v>
      </c>
      <c r="I522" s="2">
        <f t="shared" si="961"/>
        <v>0.95000000000000284</v>
      </c>
      <c r="J522" s="2">
        <f t="shared" si="962"/>
        <v>4275.0000000000127</v>
      </c>
    </row>
    <row r="523" spans="1:10" ht="15" customHeight="1">
      <c r="A523" s="9">
        <v>43313</v>
      </c>
      <c r="B523" s="10" t="s">
        <v>243</v>
      </c>
      <c r="C523" s="10">
        <v>1000</v>
      </c>
      <c r="D523" s="10" t="s">
        <v>11</v>
      </c>
      <c r="E523" s="17">
        <v>455</v>
      </c>
      <c r="F523" s="10">
        <v>460</v>
      </c>
      <c r="G523" s="4">
        <v>0</v>
      </c>
      <c r="H523" s="1">
        <f t="shared" si="960"/>
        <v>5000</v>
      </c>
      <c r="I523" s="2">
        <f t="shared" si="961"/>
        <v>5</v>
      </c>
      <c r="J523" s="2">
        <f t="shared" si="962"/>
        <v>5000</v>
      </c>
    </row>
    <row r="524" spans="1:10" ht="15" customHeight="1">
      <c r="A524" s="9">
        <v>43312</v>
      </c>
      <c r="B524" s="10" t="s">
        <v>233</v>
      </c>
      <c r="C524" s="10">
        <v>3200</v>
      </c>
      <c r="D524" s="10" t="s">
        <v>11</v>
      </c>
      <c r="E524" s="17">
        <v>276.64999999999998</v>
      </c>
      <c r="F524" s="10">
        <v>277.64999999999998</v>
      </c>
      <c r="G524" s="4">
        <v>0</v>
      </c>
      <c r="H524" s="1">
        <f t="shared" si="960"/>
        <v>3200</v>
      </c>
      <c r="I524" s="2">
        <f t="shared" si="961"/>
        <v>1</v>
      </c>
      <c r="J524" s="2">
        <f t="shared" si="962"/>
        <v>3200</v>
      </c>
    </row>
    <row r="525" spans="1:10" ht="15" customHeight="1">
      <c r="A525" s="9">
        <v>43307</v>
      </c>
      <c r="B525" s="10" t="s">
        <v>242</v>
      </c>
      <c r="C525" s="10">
        <v>4500</v>
      </c>
      <c r="D525" s="10" t="s">
        <v>11</v>
      </c>
      <c r="E525" s="17">
        <v>116.35</v>
      </c>
      <c r="F525" s="10">
        <v>117.35</v>
      </c>
      <c r="G525" s="4">
        <v>0</v>
      </c>
      <c r="H525" s="1">
        <f t="shared" si="960"/>
        <v>4500</v>
      </c>
      <c r="I525" s="2">
        <f t="shared" si="961"/>
        <v>1</v>
      </c>
      <c r="J525" s="2">
        <f t="shared" si="962"/>
        <v>4500</v>
      </c>
    </row>
    <row r="526" spans="1:10" ht="15" customHeight="1">
      <c r="A526" s="9">
        <v>43306</v>
      </c>
      <c r="B526" s="10" t="s">
        <v>241</v>
      </c>
      <c r="C526" s="10">
        <v>6000</v>
      </c>
      <c r="D526" s="10" t="s">
        <v>11</v>
      </c>
      <c r="E526" s="17">
        <v>110.8</v>
      </c>
      <c r="F526" s="10">
        <v>102</v>
      </c>
      <c r="G526" s="4">
        <v>0</v>
      </c>
      <c r="H526" s="1">
        <f t="shared" si="960"/>
        <v>-52799.999999999985</v>
      </c>
      <c r="I526" s="2">
        <f t="shared" si="961"/>
        <v>-8.7999999999999972</v>
      </c>
      <c r="J526" s="2">
        <f t="shared" si="962"/>
        <v>-52799.999999999985</v>
      </c>
    </row>
    <row r="527" spans="1:10" ht="15" customHeight="1">
      <c r="A527" s="9">
        <v>43306</v>
      </c>
      <c r="B527" s="10" t="s">
        <v>118</v>
      </c>
      <c r="C527" s="10">
        <v>6000</v>
      </c>
      <c r="D527" s="10" t="s">
        <v>11</v>
      </c>
      <c r="E527" s="17">
        <v>77</v>
      </c>
      <c r="F527" s="10">
        <v>78</v>
      </c>
      <c r="G527" s="4">
        <v>0</v>
      </c>
      <c r="H527" s="1">
        <f t="shared" si="960"/>
        <v>6000</v>
      </c>
      <c r="I527" s="2">
        <f t="shared" si="961"/>
        <v>1</v>
      </c>
      <c r="J527" s="2">
        <f t="shared" si="962"/>
        <v>6000</v>
      </c>
    </row>
    <row r="528" spans="1:10" ht="15" customHeight="1">
      <c r="A528" s="9">
        <v>43306</v>
      </c>
      <c r="B528" s="10" t="s">
        <v>38</v>
      </c>
      <c r="C528" s="10">
        <v>6000</v>
      </c>
      <c r="D528" s="10" t="s">
        <v>11</v>
      </c>
      <c r="E528" s="17">
        <v>98</v>
      </c>
      <c r="F528" s="10">
        <v>96</v>
      </c>
      <c r="G528" s="4">
        <v>0</v>
      </c>
      <c r="H528" s="1">
        <f t="shared" ref="H528:H559" si="963">(IF(D528="SELL",E528-F528,IF(D528="BUY",F528-E528)))*C528</f>
        <v>-12000</v>
      </c>
      <c r="I528" s="2">
        <f t="shared" si="961"/>
        <v>-2</v>
      </c>
      <c r="J528" s="2">
        <f t="shared" si="962"/>
        <v>-12000</v>
      </c>
    </row>
    <row r="529" spans="1:10" ht="15" customHeight="1">
      <c r="A529" s="9">
        <v>43305</v>
      </c>
      <c r="B529" s="10" t="s">
        <v>167</v>
      </c>
      <c r="C529" s="10">
        <v>1250</v>
      </c>
      <c r="D529" s="10" t="s">
        <v>11</v>
      </c>
      <c r="E529" s="17">
        <v>577</v>
      </c>
      <c r="F529" s="10">
        <v>587</v>
      </c>
      <c r="G529" s="4">
        <v>0</v>
      </c>
      <c r="H529" s="1">
        <f t="shared" si="963"/>
        <v>12500</v>
      </c>
      <c r="I529" s="2">
        <f t="shared" si="961"/>
        <v>10</v>
      </c>
      <c r="J529" s="2">
        <f t="shared" si="962"/>
        <v>12500</v>
      </c>
    </row>
    <row r="530" spans="1:10" ht="15" customHeight="1">
      <c r="A530" s="9">
        <v>43305</v>
      </c>
      <c r="B530" s="10" t="s">
        <v>22</v>
      </c>
      <c r="C530" s="10">
        <v>1300</v>
      </c>
      <c r="D530" s="10" t="s">
        <v>11</v>
      </c>
      <c r="E530" s="17">
        <v>400</v>
      </c>
      <c r="F530" s="10">
        <v>404</v>
      </c>
      <c r="G530" s="4">
        <v>0</v>
      </c>
      <c r="H530" s="1">
        <f t="shared" si="963"/>
        <v>5200</v>
      </c>
      <c r="I530" s="2">
        <f t="shared" si="961"/>
        <v>4</v>
      </c>
      <c r="J530" s="2">
        <f t="shared" si="962"/>
        <v>5200</v>
      </c>
    </row>
    <row r="531" spans="1:10" ht="15" customHeight="1">
      <c r="A531" s="9">
        <v>43305</v>
      </c>
      <c r="B531" s="10" t="s">
        <v>65</v>
      </c>
      <c r="C531" s="10">
        <v>1500</v>
      </c>
      <c r="D531" s="10" t="s">
        <v>11</v>
      </c>
      <c r="E531" s="17">
        <v>367</v>
      </c>
      <c r="F531" s="10">
        <v>376</v>
      </c>
      <c r="G531" s="4">
        <v>0</v>
      </c>
      <c r="H531" s="1">
        <f t="shared" si="963"/>
        <v>13500</v>
      </c>
      <c r="I531" s="2">
        <f t="shared" si="961"/>
        <v>9</v>
      </c>
      <c r="J531" s="2">
        <f t="shared" si="962"/>
        <v>13500</v>
      </c>
    </row>
    <row r="532" spans="1:10" ht="15" customHeight="1">
      <c r="A532" s="9">
        <v>43305</v>
      </c>
      <c r="B532" s="10" t="s">
        <v>64</v>
      </c>
      <c r="C532" s="10">
        <v>3500</v>
      </c>
      <c r="D532" s="10" t="s">
        <v>11</v>
      </c>
      <c r="E532" s="17">
        <v>126</v>
      </c>
      <c r="F532" s="10">
        <v>129</v>
      </c>
      <c r="G532" s="4">
        <v>0</v>
      </c>
      <c r="H532" s="1">
        <f t="shared" si="963"/>
        <v>10500</v>
      </c>
      <c r="I532" s="2">
        <f t="shared" si="961"/>
        <v>3</v>
      </c>
      <c r="J532" s="2">
        <f t="shared" si="962"/>
        <v>10500</v>
      </c>
    </row>
    <row r="533" spans="1:10" ht="15" customHeight="1">
      <c r="A533" s="9">
        <v>43305</v>
      </c>
      <c r="B533" s="10" t="s">
        <v>240</v>
      </c>
      <c r="C533" s="10">
        <v>1250</v>
      </c>
      <c r="D533" s="10" t="s">
        <v>11</v>
      </c>
      <c r="E533" s="17">
        <v>590</v>
      </c>
      <c r="F533" s="10">
        <v>580</v>
      </c>
      <c r="G533" s="4">
        <v>0</v>
      </c>
      <c r="H533" s="1">
        <f t="shared" si="963"/>
        <v>-12500</v>
      </c>
      <c r="I533" s="2">
        <f t="shared" si="961"/>
        <v>-10</v>
      </c>
      <c r="J533" s="2">
        <f t="shared" si="962"/>
        <v>-12500</v>
      </c>
    </row>
    <row r="534" spans="1:10" ht="15" customHeight="1">
      <c r="A534" s="9">
        <v>43302</v>
      </c>
      <c r="B534" s="10" t="s">
        <v>65</v>
      </c>
      <c r="C534" s="10">
        <v>1500</v>
      </c>
      <c r="D534" s="10" t="s">
        <v>11</v>
      </c>
      <c r="E534" s="17">
        <v>354</v>
      </c>
      <c r="F534" s="10">
        <v>358</v>
      </c>
      <c r="G534" s="4">
        <v>0</v>
      </c>
      <c r="H534" s="1">
        <f t="shared" si="963"/>
        <v>6000</v>
      </c>
      <c r="I534" s="2">
        <f t="shared" si="961"/>
        <v>4</v>
      </c>
      <c r="J534" s="2">
        <f t="shared" si="962"/>
        <v>6000</v>
      </c>
    </row>
    <row r="535" spans="1:10" ht="15" customHeight="1">
      <c r="A535" s="9">
        <v>43302</v>
      </c>
      <c r="B535" s="10" t="s">
        <v>22</v>
      </c>
      <c r="C535" s="10">
        <v>1300</v>
      </c>
      <c r="D535" s="10" t="s">
        <v>11</v>
      </c>
      <c r="E535" s="17">
        <v>389</v>
      </c>
      <c r="F535" s="10">
        <v>392</v>
      </c>
      <c r="G535" s="4">
        <v>0</v>
      </c>
      <c r="H535" s="1">
        <f t="shared" si="963"/>
        <v>3900</v>
      </c>
      <c r="I535" s="2">
        <f t="shared" si="961"/>
        <v>3</v>
      </c>
      <c r="J535" s="2">
        <f t="shared" si="962"/>
        <v>3900</v>
      </c>
    </row>
    <row r="536" spans="1:10" ht="15" customHeight="1">
      <c r="A536" s="9">
        <v>43302</v>
      </c>
      <c r="B536" s="10" t="s">
        <v>239</v>
      </c>
      <c r="C536" s="10">
        <v>800</v>
      </c>
      <c r="D536" s="10" t="s">
        <v>11</v>
      </c>
      <c r="E536" s="17">
        <v>502</v>
      </c>
      <c r="F536" s="10">
        <v>507</v>
      </c>
      <c r="G536" s="4">
        <v>0</v>
      </c>
      <c r="H536" s="1">
        <f t="shared" si="963"/>
        <v>4000</v>
      </c>
      <c r="I536" s="2">
        <f t="shared" si="961"/>
        <v>5</v>
      </c>
      <c r="J536" s="2">
        <f t="shared" si="962"/>
        <v>4000</v>
      </c>
    </row>
    <row r="537" spans="1:10" ht="15" customHeight="1">
      <c r="A537" s="9">
        <v>43298</v>
      </c>
      <c r="B537" s="10" t="s">
        <v>238</v>
      </c>
      <c r="C537" s="10">
        <v>1200</v>
      </c>
      <c r="D537" s="10" t="s">
        <v>11</v>
      </c>
      <c r="E537" s="17">
        <v>330.35</v>
      </c>
      <c r="F537" s="10">
        <v>333.35</v>
      </c>
      <c r="G537" s="4">
        <v>0</v>
      </c>
      <c r="H537" s="1">
        <f t="shared" si="963"/>
        <v>3600</v>
      </c>
      <c r="I537" s="2">
        <f t="shared" si="961"/>
        <v>3</v>
      </c>
      <c r="J537" s="2">
        <f t="shared" si="962"/>
        <v>3600</v>
      </c>
    </row>
    <row r="538" spans="1:10" ht="15" customHeight="1">
      <c r="A538" s="9">
        <v>43298</v>
      </c>
      <c r="B538" s="10" t="s">
        <v>80</v>
      </c>
      <c r="C538" s="10">
        <v>1200</v>
      </c>
      <c r="D538" s="10" t="s">
        <v>11</v>
      </c>
      <c r="E538" s="17">
        <v>734</v>
      </c>
      <c r="F538" s="10">
        <v>738</v>
      </c>
      <c r="G538" s="4">
        <v>0</v>
      </c>
      <c r="H538" s="1">
        <f t="shared" si="963"/>
        <v>4800</v>
      </c>
      <c r="I538" s="2">
        <f t="shared" si="961"/>
        <v>4</v>
      </c>
      <c r="J538" s="2">
        <f t="shared" si="962"/>
        <v>4800</v>
      </c>
    </row>
    <row r="539" spans="1:10" ht="15" customHeight="1">
      <c r="A539" s="9">
        <v>43297</v>
      </c>
      <c r="B539" s="10" t="s">
        <v>90</v>
      </c>
      <c r="C539" s="10">
        <v>1800</v>
      </c>
      <c r="D539" s="10" t="s">
        <v>11</v>
      </c>
      <c r="E539" s="17">
        <v>387.5</v>
      </c>
      <c r="F539" s="10">
        <v>390</v>
      </c>
      <c r="G539" s="4">
        <v>0</v>
      </c>
      <c r="H539" s="1">
        <f t="shared" si="963"/>
        <v>4500</v>
      </c>
      <c r="I539" s="2">
        <f t="shared" si="961"/>
        <v>2.5</v>
      </c>
      <c r="J539" s="2">
        <f t="shared" si="962"/>
        <v>4500</v>
      </c>
    </row>
    <row r="540" spans="1:10" ht="15" customHeight="1">
      <c r="A540" s="9">
        <v>43297</v>
      </c>
      <c r="B540" s="10" t="s">
        <v>229</v>
      </c>
      <c r="C540" s="10">
        <v>1500</v>
      </c>
      <c r="D540" s="10" t="s">
        <v>29</v>
      </c>
      <c r="E540" s="17">
        <v>280</v>
      </c>
      <c r="F540" s="10">
        <v>276</v>
      </c>
      <c r="G540" s="4">
        <v>0</v>
      </c>
      <c r="H540" s="1">
        <f t="shared" si="963"/>
        <v>6000</v>
      </c>
      <c r="I540" s="2">
        <f t="shared" si="961"/>
        <v>4</v>
      </c>
      <c r="J540" s="2">
        <f t="shared" si="962"/>
        <v>6000</v>
      </c>
    </row>
    <row r="541" spans="1:10" ht="15" customHeight="1">
      <c r="A541" s="9">
        <v>43297</v>
      </c>
      <c r="B541" s="10" t="s">
        <v>237</v>
      </c>
      <c r="C541" s="10">
        <v>4000</v>
      </c>
      <c r="D541" s="10" t="s">
        <v>29</v>
      </c>
      <c r="E541" s="17">
        <v>131.5</v>
      </c>
      <c r="F541" s="10">
        <v>130.19999999999999</v>
      </c>
      <c r="G541" s="4">
        <v>0</v>
      </c>
      <c r="H541" s="1">
        <f t="shared" si="963"/>
        <v>5200.0000000000455</v>
      </c>
      <c r="I541" s="2">
        <f t="shared" si="961"/>
        <v>1.3000000000000114</v>
      </c>
      <c r="J541" s="2">
        <f t="shared" si="962"/>
        <v>5200.0000000000455</v>
      </c>
    </row>
    <row r="542" spans="1:10" ht="15" customHeight="1">
      <c r="A542" s="9">
        <v>43293</v>
      </c>
      <c r="B542" s="10" t="s">
        <v>69</v>
      </c>
      <c r="C542" s="10">
        <v>1000</v>
      </c>
      <c r="D542" s="10" t="s">
        <v>29</v>
      </c>
      <c r="E542" s="17">
        <v>795</v>
      </c>
      <c r="F542" s="10">
        <v>790</v>
      </c>
      <c r="G542" s="4">
        <v>0</v>
      </c>
      <c r="H542" s="1">
        <f t="shared" si="963"/>
        <v>5000</v>
      </c>
      <c r="I542" s="2">
        <f t="shared" si="961"/>
        <v>5</v>
      </c>
      <c r="J542" s="2">
        <f t="shared" si="962"/>
        <v>5000</v>
      </c>
    </row>
    <row r="543" spans="1:10" ht="15" customHeight="1">
      <c r="A543" s="9">
        <v>43287</v>
      </c>
      <c r="B543" s="10" t="s">
        <v>27</v>
      </c>
      <c r="C543" s="10">
        <v>7500</v>
      </c>
      <c r="D543" s="10" t="s">
        <v>11</v>
      </c>
      <c r="E543" s="17">
        <v>69.25</v>
      </c>
      <c r="F543" s="10">
        <v>71</v>
      </c>
      <c r="G543" s="4">
        <v>0</v>
      </c>
      <c r="H543" s="1">
        <f t="shared" si="963"/>
        <v>13125</v>
      </c>
      <c r="I543" s="2">
        <f t="shared" si="961"/>
        <v>1.75</v>
      </c>
      <c r="J543" s="2">
        <f t="shared" si="962"/>
        <v>13125</v>
      </c>
    </row>
    <row r="544" spans="1:10" ht="15" customHeight="1">
      <c r="A544" s="9">
        <v>43287</v>
      </c>
      <c r="B544" s="10" t="s">
        <v>20</v>
      </c>
      <c r="C544" s="10">
        <v>3000</v>
      </c>
      <c r="D544" s="10" t="s">
        <v>11</v>
      </c>
      <c r="E544" s="17">
        <v>159</v>
      </c>
      <c r="F544" s="10">
        <v>160.5</v>
      </c>
      <c r="G544" s="4">
        <v>0</v>
      </c>
      <c r="H544" s="1">
        <f t="shared" si="963"/>
        <v>4500</v>
      </c>
      <c r="I544" s="2">
        <f t="shared" si="961"/>
        <v>1.5</v>
      </c>
      <c r="J544" s="2">
        <f t="shared" si="962"/>
        <v>4500</v>
      </c>
    </row>
    <row r="545" spans="1:10" ht="15" customHeight="1">
      <c r="A545" s="9">
        <v>43286</v>
      </c>
      <c r="B545" s="10" t="s">
        <v>174</v>
      </c>
      <c r="C545" s="10">
        <v>2500</v>
      </c>
      <c r="D545" s="10" t="s">
        <v>11</v>
      </c>
      <c r="E545" s="17">
        <v>212.5</v>
      </c>
      <c r="F545" s="10">
        <v>209.5</v>
      </c>
      <c r="G545" s="4">
        <v>0</v>
      </c>
      <c r="H545" s="1">
        <f t="shared" si="963"/>
        <v>-7500</v>
      </c>
      <c r="I545" s="2">
        <f t="shared" si="961"/>
        <v>-3</v>
      </c>
      <c r="J545" s="2">
        <f t="shared" si="962"/>
        <v>-7500</v>
      </c>
    </row>
    <row r="546" spans="1:10" ht="15" customHeight="1">
      <c r="A546" s="9">
        <v>43283</v>
      </c>
      <c r="B546" s="10" t="s">
        <v>120</v>
      </c>
      <c r="C546" s="10">
        <v>4500</v>
      </c>
      <c r="D546" s="10" t="s">
        <v>11</v>
      </c>
      <c r="E546" s="17">
        <v>275</v>
      </c>
      <c r="F546" s="10">
        <v>272</v>
      </c>
      <c r="G546" s="4">
        <v>0</v>
      </c>
      <c r="H546" s="1">
        <f t="shared" si="963"/>
        <v>-13500</v>
      </c>
      <c r="I546" s="2">
        <f t="shared" si="961"/>
        <v>-3</v>
      </c>
      <c r="J546" s="2">
        <f t="shared" si="962"/>
        <v>-13500</v>
      </c>
    </row>
    <row r="547" spans="1:10" ht="15" customHeight="1">
      <c r="A547" s="9">
        <v>43283</v>
      </c>
      <c r="B547" s="10" t="s">
        <v>236</v>
      </c>
      <c r="C547" s="10">
        <v>3000</v>
      </c>
      <c r="D547" s="10" t="s">
        <v>11</v>
      </c>
      <c r="E547" s="17">
        <v>193</v>
      </c>
      <c r="F547" s="10">
        <v>195</v>
      </c>
      <c r="G547" s="4">
        <v>0</v>
      </c>
      <c r="H547" s="1">
        <f t="shared" si="963"/>
        <v>6000</v>
      </c>
      <c r="I547" s="2">
        <f t="shared" si="961"/>
        <v>2</v>
      </c>
      <c r="J547" s="2">
        <f t="shared" si="962"/>
        <v>6000</v>
      </c>
    </row>
    <row r="548" spans="1:10" ht="15" customHeight="1">
      <c r="A548" s="9">
        <v>43283</v>
      </c>
      <c r="B548" s="10" t="s">
        <v>235</v>
      </c>
      <c r="C548" s="10">
        <v>12000</v>
      </c>
      <c r="D548" s="10" t="s">
        <v>11</v>
      </c>
      <c r="E548" s="17">
        <v>58</v>
      </c>
      <c r="F548" s="10">
        <v>58.5</v>
      </c>
      <c r="G548" s="4">
        <v>0</v>
      </c>
      <c r="H548" s="1">
        <f t="shared" si="963"/>
        <v>6000</v>
      </c>
      <c r="I548" s="2">
        <f t="shared" si="961"/>
        <v>0.5</v>
      </c>
      <c r="J548" s="2">
        <f t="shared" si="962"/>
        <v>6000</v>
      </c>
    </row>
    <row r="549" spans="1:10" ht="15" customHeight="1">
      <c r="A549" s="9">
        <v>43272</v>
      </c>
      <c r="B549" s="10" t="s">
        <v>234</v>
      </c>
      <c r="C549" s="10">
        <v>500</v>
      </c>
      <c r="D549" s="10" t="s">
        <v>11</v>
      </c>
      <c r="E549" s="17">
        <v>1030</v>
      </c>
      <c r="F549" s="10">
        <v>1040</v>
      </c>
      <c r="G549" s="4">
        <v>0</v>
      </c>
      <c r="H549" s="1">
        <f t="shared" si="963"/>
        <v>5000</v>
      </c>
      <c r="I549" s="2">
        <f t="shared" si="961"/>
        <v>10</v>
      </c>
      <c r="J549" s="2">
        <f t="shared" si="962"/>
        <v>5000</v>
      </c>
    </row>
    <row r="550" spans="1:10" ht="15" customHeight="1">
      <c r="A550" s="9">
        <v>43280</v>
      </c>
      <c r="B550" s="10" t="s">
        <v>233</v>
      </c>
      <c r="C550" s="10">
        <v>3200</v>
      </c>
      <c r="D550" s="10" t="s">
        <v>11</v>
      </c>
      <c r="E550" s="17">
        <v>276</v>
      </c>
      <c r="F550" s="10">
        <v>273</v>
      </c>
      <c r="G550" s="4">
        <v>0</v>
      </c>
      <c r="H550" s="1">
        <f t="shared" si="963"/>
        <v>-9600</v>
      </c>
      <c r="I550" s="2">
        <f t="shared" si="961"/>
        <v>-3</v>
      </c>
      <c r="J550" s="2">
        <f t="shared" si="962"/>
        <v>-9600</v>
      </c>
    </row>
    <row r="551" spans="1:10" ht="15" customHeight="1">
      <c r="A551" s="9">
        <v>43279</v>
      </c>
      <c r="B551" s="10" t="s">
        <v>224</v>
      </c>
      <c r="C551" s="10">
        <v>3000</v>
      </c>
      <c r="D551" s="10" t="s">
        <v>11</v>
      </c>
      <c r="E551" s="17">
        <v>198.65</v>
      </c>
      <c r="F551" s="10">
        <v>200.65</v>
      </c>
      <c r="G551" s="4">
        <v>0</v>
      </c>
      <c r="H551" s="1">
        <f t="shared" si="963"/>
        <v>6000</v>
      </c>
      <c r="I551" s="2">
        <f t="shared" si="961"/>
        <v>2</v>
      </c>
      <c r="J551" s="2">
        <f t="shared" si="962"/>
        <v>6000</v>
      </c>
    </row>
    <row r="552" spans="1:10" ht="15" customHeight="1">
      <c r="A552" s="9">
        <v>43279</v>
      </c>
      <c r="B552" s="10" t="s">
        <v>232</v>
      </c>
      <c r="C552" s="10">
        <v>11000</v>
      </c>
      <c r="D552" s="10" t="s">
        <v>11</v>
      </c>
      <c r="E552" s="17">
        <v>42.25</v>
      </c>
      <c r="F552" s="10">
        <v>41</v>
      </c>
      <c r="G552" s="4">
        <v>0</v>
      </c>
      <c r="H552" s="1">
        <f t="shared" si="963"/>
        <v>-13750</v>
      </c>
      <c r="I552" s="2">
        <f t="shared" si="961"/>
        <v>-1.25</v>
      </c>
      <c r="J552" s="2">
        <f t="shared" si="962"/>
        <v>-13750</v>
      </c>
    </row>
    <row r="553" spans="1:10" ht="15" customHeight="1">
      <c r="A553" s="9">
        <v>43278</v>
      </c>
      <c r="B553" s="10" t="s">
        <v>231</v>
      </c>
      <c r="C553" s="10">
        <v>1200</v>
      </c>
      <c r="D553" s="10" t="s">
        <v>11</v>
      </c>
      <c r="E553" s="17">
        <v>699</v>
      </c>
      <c r="F553" s="10">
        <v>710</v>
      </c>
      <c r="G553" s="4">
        <v>0</v>
      </c>
      <c r="H553" s="1">
        <f t="shared" si="963"/>
        <v>13200</v>
      </c>
      <c r="I553" s="2">
        <f t="shared" si="961"/>
        <v>11</v>
      </c>
      <c r="J553" s="2">
        <f t="shared" si="962"/>
        <v>13200</v>
      </c>
    </row>
    <row r="554" spans="1:10" ht="15" customHeight="1">
      <c r="A554" s="9">
        <v>43272</v>
      </c>
      <c r="B554" s="10" t="s">
        <v>14</v>
      </c>
      <c r="C554" s="10">
        <v>2000</v>
      </c>
      <c r="D554" s="10" t="s">
        <v>11</v>
      </c>
      <c r="E554" s="17">
        <v>411.4</v>
      </c>
      <c r="F554" s="10">
        <v>414.4</v>
      </c>
      <c r="G554" s="4">
        <v>0</v>
      </c>
      <c r="H554" s="1">
        <f t="shared" si="963"/>
        <v>6000</v>
      </c>
      <c r="I554" s="2">
        <f t="shared" si="961"/>
        <v>3</v>
      </c>
      <c r="J554" s="2">
        <f t="shared" si="962"/>
        <v>6000</v>
      </c>
    </row>
    <row r="555" spans="1:10" ht="15" customHeight="1">
      <c r="A555" s="9">
        <v>43272</v>
      </c>
      <c r="B555" s="10" t="s">
        <v>181</v>
      </c>
      <c r="C555" s="10">
        <v>4000</v>
      </c>
      <c r="D555" s="10" t="s">
        <v>11</v>
      </c>
      <c r="E555" s="17">
        <v>278.8</v>
      </c>
      <c r="F555" s="10">
        <v>280.2</v>
      </c>
      <c r="G555" s="4">
        <v>0</v>
      </c>
      <c r="H555" s="1">
        <f t="shared" si="963"/>
        <v>5599.9999999999091</v>
      </c>
      <c r="I555" s="2">
        <f t="shared" si="961"/>
        <v>1.3999999999999773</v>
      </c>
      <c r="J555" s="2">
        <f t="shared" si="962"/>
        <v>5599.9999999999091</v>
      </c>
    </row>
    <row r="556" spans="1:10" ht="15" customHeight="1">
      <c r="A556" s="9">
        <v>43271</v>
      </c>
      <c r="B556" s="10" t="s">
        <v>230</v>
      </c>
      <c r="C556" s="10">
        <v>8000</v>
      </c>
      <c r="D556" s="10" t="s">
        <v>11</v>
      </c>
      <c r="E556" s="17">
        <v>102.65</v>
      </c>
      <c r="F556" s="10">
        <v>103.5</v>
      </c>
      <c r="G556" s="4">
        <v>0</v>
      </c>
      <c r="H556" s="1">
        <f t="shared" si="963"/>
        <v>6799.9999999999545</v>
      </c>
      <c r="I556" s="2">
        <f t="shared" si="961"/>
        <v>0.84999999999999432</v>
      </c>
      <c r="J556" s="2">
        <f t="shared" si="962"/>
        <v>6799.9999999999545</v>
      </c>
    </row>
    <row r="557" spans="1:10" ht="15" customHeight="1">
      <c r="A557" s="9">
        <v>43269</v>
      </c>
      <c r="B557" s="10" t="s">
        <v>229</v>
      </c>
      <c r="C557" s="10">
        <v>1500</v>
      </c>
      <c r="D557" s="10" t="s">
        <v>11</v>
      </c>
      <c r="E557" s="17">
        <v>308.5</v>
      </c>
      <c r="F557" s="10">
        <v>303</v>
      </c>
      <c r="G557" s="4">
        <v>0</v>
      </c>
      <c r="H557" s="1">
        <f t="shared" si="963"/>
        <v>-8250</v>
      </c>
      <c r="I557" s="2">
        <f t="shared" si="961"/>
        <v>-5.5</v>
      </c>
      <c r="J557" s="2">
        <f t="shared" si="962"/>
        <v>-8250</v>
      </c>
    </row>
    <row r="558" spans="1:10" ht="15" customHeight="1">
      <c r="A558" s="9">
        <v>43269</v>
      </c>
      <c r="B558" s="10" t="s">
        <v>90</v>
      </c>
      <c r="C558" s="10">
        <v>1800</v>
      </c>
      <c r="D558" s="10" t="s">
        <v>11</v>
      </c>
      <c r="E558" s="17">
        <v>423.5</v>
      </c>
      <c r="F558" s="10">
        <v>427</v>
      </c>
      <c r="G558" s="4">
        <v>0</v>
      </c>
      <c r="H558" s="1">
        <f t="shared" si="963"/>
        <v>6300</v>
      </c>
      <c r="I558" s="2">
        <f t="shared" si="961"/>
        <v>3.5</v>
      </c>
      <c r="J558" s="2">
        <f t="shared" si="962"/>
        <v>6300</v>
      </c>
    </row>
    <row r="559" spans="1:10" ht="15" customHeight="1">
      <c r="A559" s="9">
        <v>43266</v>
      </c>
      <c r="B559" s="10" t="s">
        <v>225</v>
      </c>
      <c r="C559" s="10">
        <v>800</v>
      </c>
      <c r="D559" s="10" t="s">
        <v>11</v>
      </c>
      <c r="E559" s="17">
        <v>985</v>
      </c>
      <c r="F559" s="10">
        <v>990.5</v>
      </c>
      <c r="G559" s="4">
        <v>0</v>
      </c>
      <c r="H559" s="1">
        <f t="shared" si="963"/>
        <v>4400</v>
      </c>
      <c r="I559" s="2">
        <f t="shared" si="961"/>
        <v>5.5</v>
      </c>
      <c r="J559" s="2">
        <f t="shared" si="962"/>
        <v>4400</v>
      </c>
    </row>
    <row r="560" spans="1:10" ht="15" customHeight="1">
      <c r="A560" s="9">
        <v>43266</v>
      </c>
      <c r="B560" s="10" t="s">
        <v>227</v>
      </c>
      <c r="C560" s="10">
        <v>3000</v>
      </c>
      <c r="D560" s="10" t="s">
        <v>11</v>
      </c>
      <c r="E560" s="17">
        <v>1900</v>
      </c>
      <c r="F560" s="10">
        <v>1910</v>
      </c>
      <c r="G560" s="4">
        <v>0</v>
      </c>
      <c r="H560" s="1">
        <f t="shared" ref="H560:H580" si="964">(IF(D560="SELL",E560-F560,IF(D560="BUY",F560-E560)))*C560</f>
        <v>30000</v>
      </c>
      <c r="I560" s="2">
        <f t="shared" si="961"/>
        <v>10</v>
      </c>
      <c r="J560" s="2">
        <f t="shared" si="962"/>
        <v>30000</v>
      </c>
    </row>
    <row r="561" spans="1:10" ht="15" customHeight="1">
      <c r="A561" s="9">
        <v>43264</v>
      </c>
      <c r="B561" s="10" t="s">
        <v>227</v>
      </c>
      <c r="C561" s="10">
        <v>500</v>
      </c>
      <c r="D561" s="10" t="s">
        <v>29</v>
      </c>
      <c r="E561" s="17">
        <v>1870</v>
      </c>
      <c r="F561" s="10">
        <v>1860</v>
      </c>
      <c r="G561" s="4">
        <v>0</v>
      </c>
      <c r="H561" s="1">
        <f t="shared" si="964"/>
        <v>5000</v>
      </c>
      <c r="I561" s="2">
        <f t="shared" si="961"/>
        <v>10</v>
      </c>
      <c r="J561" s="2">
        <f t="shared" si="962"/>
        <v>5000</v>
      </c>
    </row>
    <row r="562" spans="1:10" ht="15" customHeight="1">
      <c r="A562" s="9">
        <v>43264</v>
      </c>
      <c r="B562" s="10" t="s">
        <v>226</v>
      </c>
      <c r="C562" s="10">
        <v>500</v>
      </c>
      <c r="D562" s="10" t="s">
        <v>29</v>
      </c>
      <c r="E562" s="17">
        <v>1445</v>
      </c>
      <c r="F562" s="10">
        <v>1425</v>
      </c>
      <c r="G562" s="4">
        <v>0</v>
      </c>
      <c r="H562" s="1">
        <f t="shared" si="964"/>
        <v>10000</v>
      </c>
      <c r="I562" s="2">
        <f t="shared" si="961"/>
        <v>20</v>
      </c>
      <c r="J562" s="2">
        <f t="shared" si="962"/>
        <v>10000</v>
      </c>
    </row>
    <row r="563" spans="1:10" ht="15" customHeight="1">
      <c r="A563" s="9">
        <v>43262</v>
      </c>
      <c r="B563" s="10" t="s">
        <v>225</v>
      </c>
      <c r="C563" s="10">
        <v>800</v>
      </c>
      <c r="D563" s="10" t="s">
        <v>228</v>
      </c>
      <c r="E563" s="17">
        <v>997</v>
      </c>
      <c r="F563" s="10">
        <v>1005</v>
      </c>
      <c r="G563" s="4">
        <v>0</v>
      </c>
      <c r="H563" s="1">
        <f t="shared" si="964"/>
        <v>6400</v>
      </c>
      <c r="I563" s="2">
        <f t="shared" si="961"/>
        <v>8</v>
      </c>
      <c r="J563" s="2">
        <f t="shared" si="962"/>
        <v>6400</v>
      </c>
    </row>
    <row r="564" spans="1:10" ht="15" customHeight="1">
      <c r="A564" s="9">
        <v>43259</v>
      </c>
      <c r="B564" s="10" t="s">
        <v>224</v>
      </c>
      <c r="C564" s="10">
        <v>3000</v>
      </c>
      <c r="D564" s="10" t="s">
        <v>11</v>
      </c>
      <c r="E564" s="17">
        <v>206</v>
      </c>
      <c r="F564" s="10">
        <v>208</v>
      </c>
      <c r="G564" s="4">
        <v>0</v>
      </c>
      <c r="H564" s="1">
        <f t="shared" si="964"/>
        <v>6000</v>
      </c>
      <c r="I564" s="2">
        <f t="shared" si="961"/>
        <v>2</v>
      </c>
      <c r="J564" s="2">
        <f t="shared" si="962"/>
        <v>6000</v>
      </c>
    </row>
    <row r="565" spans="1:10" ht="15" customHeight="1">
      <c r="A565" s="9">
        <v>43258</v>
      </c>
      <c r="B565" s="10" t="s">
        <v>58</v>
      </c>
      <c r="C565" s="10">
        <v>3399</v>
      </c>
      <c r="D565" s="10" t="s">
        <v>11</v>
      </c>
      <c r="E565" s="17">
        <v>221.2</v>
      </c>
      <c r="F565" s="10">
        <v>223</v>
      </c>
      <c r="G565" s="4">
        <v>0</v>
      </c>
      <c r="H565" s="1">
        <f t="shared" si="964"/>
        <v>6118.2000000000389</v>
      </c>
      <c r="I565" s="2">
        <f t="shared" si="961"/>
        <v>1.8000000000000114</v>
      </c>
      <c r="J565" s="2">
        <f t="shared" si="962"/>
        <v>6118.2000000000389</v>
      </c>
    </row>
    <row r="566" spans="1:10" ht="15" customHeight="1">
      <c r="A566" s="9">
        <v>43257</v>
      </c>
      <c r="B566" s="10" t="s">
        <v>109</v>
      </c>
      <c r="C566" s="10">
        <v>1500</v>
      </c>
      <c r="D566" s="10" t="s">
        <v>11</v>
      </c>
      <c r="E566" s="17">
        <v>290</v>
      </c>
      <c r="F566" s="10">
        <v>293</v>
      </c>
      <c r="G566" s="4">
        <v>0</v>
      </c>
      <c r="H566" s="1">
        <f t="shared" si="964"/>
        <v>4500</v>
      </c>
      <c r="I566" s="2">
        <f t="shared" si="961"/>
        <v>3</v>
      </c>
      <c r="J566" s="2">
        <f t="shared" si="962"/>
        <v>4500</v>
      </c>
    </row>
    <row r="567" spans="1:10" ht="15" customHeight="1">
      <c r="A567" s="9">
        <v>43256</v>
      </c>
      <c r="B567" s="10" t="s">
        <v>145</v>
      </c>
      <c r="C567" s="10">
        <v>4000</v>
      </c>
      <c r="D567" s="10" t="s">
        <v>29</v>
      </c>
      <c r="E567" s="17">
        <v>252</v>
      </c>
      <c r="F567" s="10">
        <v>251</v>
      </c>
      <c r="G567" s="4">
        <v>0</v>
      </c>
      <c r="H567" s="1">
        <f t="shared" si="964"/>
        <v>4000</v>
      </c>
      <c r="I567" s="2">
        <f t="shared" si="961"/>
        <v>1</v>
      </c>
      <c r="J567" s="2">
        <f t="shared" si="962"/>
        <v>4000</v>
      </c>
    </row>
    <row r="568" spans="1:10" ht="15" customHeight="1">
      <c r="A568" s="9">
        <v>43256</v>
      </c>
      <c r="B568" s="10" t="s">
        <v>223</v>
      </c>
      <c r="C568" s="10">
        <v>3000</v>
      </c>
      <c r="D568" s="10" t="s">
        <v>29</v>
      </c>
      <c r="E568" s="17">
        <v>111</v>
      </c>
      <c r="F568" s="10">
        <v>110</v>
      </c>
      <c r="G568" s="4">
        <v>0</v>
      </c>
      <c r="H568" s="1">
        <f t="shared" si="964"/>
        <v>3000</v>
      </c>
      <c r="I568" s="2">
        <f t="shared" si="961"/>
        <v>1</v>
      </c>
      <c r="J568" s="2">
        <f t="shared" si="962"/>
        <v>3000</v>
      </c>
    </row>
    <row r="569" spans="1:10" ht="15" customHeight="1">
      <c r="A569" s="9">
        <v>43252</v>
      </c>
      <c r="B569" s="10" t="s">
        <v>178</v>
      </c>
      <c r="C569" s="10">
        <v>6000</v>
      </c>
      <c r="D569" s="10" t="s">
        <v>11</v>
      </c>
      <c r="E569" s="17">
        <v>121</v>
      </c>
      <c r="F569" s="10">
        <v>122</v>
      </c>
      <c r="G569" s="4">
        <v>0</v>
      </c>
      <c r="H569" s="1">
        <f t="shared" si="964"/>
        <v>6000</v>
      </c>
      <c r="I569" s="2">
        <f t="shared" si="961"/>
        <v>1</v>
      </c>
      <c r="J569" s="2">
        <f t="shared" si="962"/>
        <v>6000</v>
      </c>
    </row>
    <row r="570" spans="1:10" ht="15" customHeight="1">
      <c r="A570" s="9">
        <v>43252</v>
      </c>
      <c r="B570" s="10" t="s">
        <v>209</v>
      </c>
      <c r="C570" s="10">
        <v>1600</v>
      </c>
      <c r="D570" s="10" t="s">
        <v>11</v>
      </c>
      <c r="E570" s="17">
        <v>400</v>
      </c>
      <c r="F570" s="10">
        <v>395</v>
      </c>
      <c r="G570" s="4">
        <v>0</v>
      </c>
      <c r="H570" s="1">
        <f t="shared" si="964"/>
        <v>-8000</v>
      </c>
      <c r="I570" s="2">
        <f t="shared" si="961"/>
        <v>-5</v>
      </c>
      <c r="J570" s="2">
        <f t="shared" si="962"/>
        <v>-8000</v>
      </c>
    </row>
    <row r="571" spans="1:10" ht="15" customHeight="1">
      <c r="A571" s="9">
        <v>43245</v>
      </c>
      <c r="B571" s="10" t="s">
        <v>222</v>
      </c>
      <c r="C571" s="10">
        <v>3500</v>
      </c>
      <c r="D571" s="10" t="s">
        <v>11</v>
      </c>
      <c r="E571" s="17">
        <v>142.30000000000001</v>
      </c>
      <c r="F571" s="10">
        <v>139</v>
      </c>
      <c r="G571" s="4">
        <v>0</v>
      </c>
      <c r="H571" s="1">
        <f t="shared" si="964"/>
        <v>-11550.00000000004</v>
      </c>
      <c r="I571" s="2">
        <f t="shared" si="961"/>
        <v>-3.3000000000000114</v>
      </c>
      <c r="J571" s="2">
        <f t="shared" si="962"/>
        <v>-11550.00000000004</v>
      </c>
    </row>
    <row r="572" spans="1:10" ht="15" customHeight="1">
      <c r="A572" s="9">
        <v>43245</v>
      </c>
      <c r="B572" s="10" t="s">
        <v>203</v>
      </c>
      <c r="C572" s="10">
        <v>3000</v>
      </c>
      <c r="D572" s="10" t="s">
        <v>11</v>
      </c>
      <c r="E572" s="17">
        <v>322</v>
      </c>
      <c r="F572" s="10">
        <v>324</v>
      </c>
      <c r="G572" s="4">
        <v>0</v>
      </c>
      <c r="H572" s="1">
        <f t="shared" si="964"/>
        <v>6000</v>
      </c>
      <c r="I572" s="2">
        <f t="shared" si="961"/>
        <v>2</v>
      </c>
      <c r="J572" s="2">
        <f t="shared" si="962"/>
        <v>6000</v>
      </c>
    </row>
    <row r="573" spans="1:10" ht="15" customHeight="1">
      <c r="A573" s="9">
        <v>43244</v>
      </c>
      <c r="B573" s="10" t="s">
        <v>141</v>
      </c>
      <c r="C573" s="10">
        <v>6000</v>
      </c>
      <c r="D573" s="10" t="s">
        <v>11</v>
      </c>
      <c r="E573" s="17">
        <v>114.9</v>
      </c>
      <c r="F573" s="10">
        <v>113</v>
      </c>
      <c r="G573" s="4">
        <v>0</v>
      </c>
      <c r="H573" s="1">
        <f t="shared" si="964"/>
        <v>-11400.000000000035</v>
      </c>
      <c r="I573" s="2">
        <f t="shared" si="961"/>
        <v>-1.9000000000000057</v>
      </c>
      <c r="J573" s="2">
        <f t="shared" si="962"/>
        <v>-11400.000000000035</v>
      </c>
    </row>
    <row r="574" spans="1:10" ht="15" customHeight="1">
      <c r="A574" s="9">
        <v>43243</v>
      </c>
      <c r="B574" s="10" t="s">
        <v>221</v>
      </c>
      <c r="C574" s="10">
        <v>1200</v>
      </c>
      <c r="D574" s="10" t="s">
        <v>11</v>
      </c>
      <c r="E574" s="17">
        <v>699</v>
      </c>
      <c r="F574" s="10">
        <v>704</v>
      </c>
      <c r="G574" s="4">
        <v>0</v>
      </c>
      <c r="H574" s="1">
        <f t="shared" si="964"/>
        <v>6000</v>
      </c>
      <c r="I574" s="2">
        <f t="shared" si="961"/>
        <v>5</v>
      </c>
      <c r="J574" s="2">
        <f t="shared" si="962"/>
        <v>6000</v>
      </c>
    </row>
    <row r="575" spans="1:10" ht="15" customHeight="1">
      <c r="A575" s="9">
        <v>43242</v>
      </c>
      <c r="B575" s="10" t="s">
        <v>220</v>
      </c>
      <c r="C575" s="10">
        <v>3000</v>
      </c>
      <c r="D575" s="10" t="s">
        <v>11</v>
      </c>
      <c r="E575" s="17">
        <v>290</v>
      </c>
      <c r="F575" s="10">
        <v>292.5</v>
      </c>
      <c r="G575" s="4">
        <v>0</v>
      </c>
      <c r="H575" s="1">
        <f t="shared" si="964"/>
        <v>7500</v>
      </c>
      <c r="I575" s="2">
        <f t="shared" si="961"/>
        <v>2.5</v>
      </c>
      <c r="J575" s="2">
        <f t="shared" si="962"/>
        <v>7500</v>
      </c>
    </row>
    <row r="576" spans="1:10" ht="15" customHeight="1">
      <c r="A576" s="9">
        <v>43241</v>
      </c>
      <c r="B576" s="10" t="s">
        <v>190</v>
      </c>
      <c r="C576" s="10">
        <v>3500</v>
      </c>
      <c r="D576" s="10" t="s">
        <v>29</v>
      </c>
      <c r="E576" s="17">
        <v>227</v>
      </c>
      <c r="F576" s="10">
        <v>225.5</v>
      </c>
      <c r="G576" s="4">
        <v>0</v>
      </c>
      <c r="H576" s="1">
        <f t="shared" si="964"/>
        <v>5250</v>
      </c>
      <c r="I576" s="2">
        <f t="shared" si="961"/>
        <v>1.5</v>
      </c>
      <c r="J576" s="2">
        <f t="shared" si="962"/>
        <v>5250</v>
      </c>
    </row>
    <row r="577" spans="1:10" ht="15.75">
      <c r="A577" s="9">
        <v>43237</v>
      </c>
      <c r="B577" s="10" t="s">
        <v>219</v>
      </c>
      <c r="C577" s="10">
        <v>6000</v>
      </c>
      <c r="D577" s="10" t="s">
        <v>11</v>
      </c>
      <c r="E577" s="17">
        <v>115.2</v>
      </c>
      <c r="F577" s="10">
        <v>116.5</v>
      </c>
      <c r="G577" s="4">
        <v>0</v>
      </c>
      <c r="H577" s="1">
        <f t="shared" si="964"/>
        <v>7799.9999999999827</v>
      </c>
      <c r="I577" s="2">
        <f t="shared" si="961"/>
        <v>1.2999999999999972</v>
      </c>
      <c r="J577" s="2">
        <f t="shared" si="962"/>
        <v>7799.9999999999827</v>
      </c>
    </row>
    <row r="578" spans="1:10" ht="15" customHeight="1">
      <c r="A578" s="9">
        <v>43231</v>
      </c>
      <c r="B578" s="10" t="s">
        <v>20</v>
      </c>
      <c r="C578" s="10">
        <v>3000</v>
      </c>
      <c r="D578" s="10" t="s">
        <v>11</v>
      </c>
      <c r="E578" s="17">
        <v>171.4</v>
      </c>
      <c r="F578" s="10">
        <v>173</v>
      </c>
      <c r="G578" s="4">
        <v>0</v>
      </c>
      <c r="H578" s="1">
        <f t="shared" si="964"/>
        <v>4799.9999999999827</v>
      </c>
      <c r="I578" s="2">
        <f t="shared" si="961"/>
        <v>1.5999999999999943</v>
      </c>
      <c r="J578" s="2">
        <f t="shared" si="962"/>
        <v>4799.9999999999827</v>
      </c>
    </row>
    <row r="579" spans="1:10" ht="15" customHeight="1">
      <c r="A579" s="9">
        <v>43228</v>
      </c>
      <c r="B579" s="10" t="s">
        <v>181</v>
      </c>
      <c r="C579" s="10">
        <v>3000</v>
      </c>
      <c r="D579" s="10" t="s">
        <v>11</v>
      </c>
      <c r="E579" s="17">
        <v>258.60000000000002</v>
      </c>
      <c r="F579" s="10">
        <v>262</v>
      </c>
      <c r="G579" s="4">
        <v>0</v>
      </c>
      <c r="H579" s="1">
        <f t="shared" si="964"/>
        <v>10199.999999999931</v>
      </c>
      <c r="I579" s="2">
        <f t="shared" si="961"/>
        <v>3.3999999999999768</v>
      </c>
      <c r="J579" s="2">
        <f t="shared" si="962"/>
        <v>10199.999999999931</v>
      </c>
    </row>
    <row r="580" spans="1:10" ht="15" customHeight="1">
      <c r="A580" s="9">
        <v>43228</v>
      </c>
      <c r="B580" s="10" t="s">
        <v>210</v>
      </c>
      <c r="C580" s="10">
        <v>1200</v>
      </c>
      <c r="D580" s="10" t="s">
        <v>11</v>
      </c>
      <c r="E580" s="17">
        <v>1045</v>
      </c>
      <c r="F580" s="10">
        <v>1050</v>
      </c>
      <c r="G580" s="4">
        <v>0</v>
      </c>
      <c r="H580" s="1">
        <f t="shared" si="964"/>
        <v>6000</v>
      </c>
      <c r="I580" s="2">
        <f t="shared" ref="I580:I643" si="965">H580/C580</f>
        <v>5</v>
      </c>
      <c r="J580" s="2">
        <f t="shared" ref="J580:J643" si="966">I580*C580</f>
        <v>6000</v>
      </c>
    </row>
    <row r="581" spans="1:10" ht="15" customHeight="1">
      <c r="A581" s="9">
        <v>43227</v>
      </c>
      <c r="B581" s="10" t="s">
        <v>190</v>
      </c>
      <c r="C581" s="10">
        <v>3000</v>
      </c>
      <c r="D581" s="10" t="s">
        <v>11</v>
      </c>
      <c r="E581" s="17">
        <v>240.3</v>
      </c>
      <c r="F581" s="10">
        <v>0</v>
      </c>
      <c r="G581" s="4">
        <v>0</v>
      </c>
      <c r="H581" s="1">
        <v>0</v>
      </c>
      <c r="I581" s="2">
        <f t="shared" si="965"/>
        <v>0</v>
      </c>
      <c r="J581" s="2">
        <f t="shared" si="966"/>
        <v>0</v>
      </c>
    </row>
    <row r="582" spans="1:10" ht="15" customHeight="1">
      <c r="A582" s="9">
        <v>43222</v>
      </c>
      <c r="B582" s="10" t="s">
        <v>191</v>
      </c>
      <c r="C582" s="10">
        <v>1000</v>
      </c>
      <c r="D582" s="10" t="s">
        <v>11</v>
      </c>
      <c r="E582" s="17">
        <v>895</v>
      </c>
      <c r="F582" s="10">
        <v>900</v>
      </c>
      <c r="G582" s="4">
        <v>0</v>
      </c>
      <c r="H582" s="1">
        <f t="shared" ref="H582:H615" si="967">(IF(D582="SELL",E582-F582,IF(D582="BUY",F582-E582)))*C582</f>
        <v>5000</v>
      </c>
      <c r="I582" s="2">
        <f t="shared" si="965"/>
        <v>5</v>
      </c>
      <c r="J582" s="2">
        <f t="shared" si="966"/>
        <v>5000</v>
      </c>
    </row>
    <row r="583" spans="1:10" ht="15" customHeight="1">
      <c r="A583" s="9">
        <v>43217</v>
      </c>
      <c r="B583" s="10" t="s">
        <v>175</v>
      </c>
      <c r="C583" s="10">
        <v>2500</v>
      </c>
      <c r="D583" s="10" t="s">
        <v>11</v>
      </c>
      <c r="E583" s="17">
        <v>402.5</v>
      </c>
      <c r="F583" s="10">
        <v>405</v>
      </c>
      <c r="G583" s="4">
        <v>0</v>
      </c>
      <c r="H583" s="1">
        <f t="shared" si="967"/>
        <v>6250</v>
      </c>
      <c r="I583" s="2">
        <f t="shared" si="965"/>
        <v>2.5</v>
      </c>
      <c r="J583" s="2">
        <f t="shared" si="966"/>
        <v>6250</v>
      </c>
    </row>
    <row r="584" spans="1:10" ht="15" customHeight="1">
      <c r="A584" s="9">
        <v>43216</v>
      </c>
      <c r="B584" s="10" t="s">
        <v>218</v>
      </c>
      <c r="C584" s="10">
        <v>3000</v>
      </c>
      <c r="D584" s="10" t="s">
        <v>11</v>
      </c>
      <c r="E584" s="17">
        <v>328.5</v>
      </c>
      <c r="F584" s="10">
        <v>330</v>
      </c>
      <c r="G584" s="4">
        <v>0</v>
      </c>
      <c r="H584" s="1">
        <f t="shared" si="967"/>
        <v>4500</v>
      </c>
      <c r="I584" s="2">
        <f t="shared" si="965"/>
        <v>1.5</v>
      </c>
      <c r="J584" s="2">
        <f t="shared" si="966"/>
        <v>4500</v>
      </c>
    </row>
    <row r="585" spans="1:10" ht="15" customHeight="1">
      <c r="A585" s="9">
        <v>43216</v>
      </c>
      <c r="B585" s="10" t="s">
        <v>103</v>
      </c>
      <c r="C585" s="10">
        <v>500</v>
      </c>
      <c r="D585" s="10" t="s">
        <v>11</v>
      </c>
      <c r="E585" s="17">
        <v>2225</v>
      </c>
      <c r="F585" s="10">
        <v>2250</v>
      </c>
      <c r="G585" s="4">
        <v>0</v>
      </c>
      <c r="H585" s="1">
        <f t="shared" si="967"/>
        <v>12500</v>
      </c>
      <c r="I585" s="2">
        <f t="shared" si="965"/>
        <v>25</v>
      </c>
      <c r="J585" s="2">
        <f t="shared" si="966"/>
        <v>12500</v>
      </c>
    </row>
    <row r="586" spans="1:10" ht="15" customHeight="1">
      <c r="A586" s="9">
        <v>43215</v>
      </c>
      <c r="B586" s="10" t="s">
        <v>26</v>
      </c>
      <c r="C586" s="10">
        <v>5000</v>
      </c>
      <c r="D586" s="10" t="s">
        <v>11</v>
      </c>
      <c r="E586" s="17">
        <v>218.5</v>
      </c>
      <c r="F586" s="10">
        <v>222</v>
      </c>
      <c r="G586" s="4">
        <v>0</v>
      </c>
      <c r="H586" s="1">
        <f t="shared" si="967"/>
        <v>17500</v>
      </c>
      <c r="I586" s="2">
        <f t="shared" si="965"/>
        <v>3.5</v>
      </c>
      <c r="J586" s="2">
        <f t="shared" si="966"/>
        <v>17500</v>
      </c>
    </row>
    <row r="587" spans="1:10" ht="15" customHeight="1">
      <c r="A587" s="9">
        <v>43213</v>
      </c>
      <c r="B587" s="10" t="s">
        <v>217</v>
      </c>
      <c r="C587" s="10">
        <v>3000</v>
      </c>
      <c r="D587" s="10" t="s">
        <v>11</v>
      </c>
      <c r="E587" s="17">
        <v>246.6</v>
      </c>
      <c r="F587" s="10">
        <v>243</v>
      </c>
      <c r="G587" s="4">
        <v>0</v>
      </c>
      <c r="H587" s="1">
        <f t="shared" si="967"/>
        <v>-10799.999999999984</v>
      </c>
      <c r="I587" s="2">
        <f t="shared" si="965"/>
        <v>-3.5999999999999948</v>
      </c>
      <c r="J587" s="2">
        <f t="shared" si="966"/>
        <v>-10799.999999999984</v>
      </c>
    </row>
    <row r="588" spans="1:10" ht="15" customHeight="1">
      <c r="A588" s="9">
        <v>43213</v>
      </c>
      <c r="B588" s="10" t="s">
        <v>174</v>
      </c>
      <c r="C588" s="10">
        <v>2500</v>
      </c>
      <c r="D588" s="10" t="s">
        <v>11</v>
      </c>
      <c r="E588" s="17">
        <v>267.5</v>
      </c>
      <c r="F588" s="10">
        <v>270</v>
      </c>
      <c r="G588" s="4">
        <v>0</v>
      </c>
      <c r="H588" s="1">
        <f t="shared" si="967"/>
        <v>6250</v>
      </c>
      <c r="I588" s="2">
        <f t="shared" si="965"/>
        <v>2.5</v>
      </c>
      <c r="J588" s="2">
        <f t="shared" si="966"/>
        <v>6250</v>
      </c>
    </row>
    <row r="589" spans="1:10" ht="15" customHeight="1">
      <c r="A589" s="9">
        <v>43213</v>
      </c>
      <c r="B589" s="10" t="s">
        <v>125</v>
      </c>
      <c r="C589" s="10">
        <v>3000</v>
      </c>
      <c r="D589" s="10" t="s">
        <v>11</v>
      </c>
      <c r="E589" s="17">
        <v>2980</v>
      </c>
      <c r="F589" s="10">
        <v>3020</v>
      </c>
      <c r="G589" s="4">
        <v>0</v>
      </c>
      <c r="H589" s="1">
        <f t="shared" si="967"/>
        <v>120000</v>
      </c>
      <c r="I589" s="2">
        <f t="shared" si="965"/>
        <v>40</v>
      </c>
      <c r="J589" s="2">
        <f t="shared" si="966"/>
        <v>120000</v>
      </c>
    </row>
    <row r="590" spans="1:10" ht="15" customHeight="1">
      <c r="A590" s="9">
        <v>43210</v>
      </c>
      <c r="B590" s="10" t="s">
        <v>188</v>
      </c>
      <c r="C590" s="10">
        <v>7500</v>
      </c>
      <c r="D590" s="10" t="s">
        <v>11</v>
      </c>
      <c r="E590" s="17">
        <v>89.3</v>
      </c>
      <c r="F590" s="10">
        <v>90</v>
      </c>
      <c r="G590" s="4">
        <v>0</v>
      </c>
      <c r="H590" s="1">
        <f t="shared" si="967"/>
        <v>5250.0000000000209</v>
      </c>
      <c r="I590" s="2">
        <f t="shared" si="965"/>
        <v>0.70000000000000284</v>
      </c>
      <c r="J590" s="2">
        <f t="shared" si="966"/>
        <v>5250.0000000000209</v>
      </c>
    </row>
    <row r="591" spans="1:10" ht="15" customHeight="1">
      <c r="A591" s="9">
        <v>43209</v>
      </c>
      <c r="B591" s="10" t="s">
        <v>185</v>
      </c>
      <c r="C591" s="10">
        <v>12000</v>
      </c>
      <c r="D591" s="10" t="s">
        <v>11</v>
      </c>
      <c r="E591" s="17">
        <v>79.349999999999994</v>
      </c>
      <c r="F591" s="10">
        <v>81</v>
      </c>
      <c r="G591" s="4">
        <v>0</v>
      </c>
      <c r="H591" s="1">
        <f t="shared" si="967"/>
        <v>19800.000000000069</v>
      </c>
      <c r="I591" s="2">
        <f t="shared" si="965"/>
        <v>1.6500000000000057</v>
      </c>
      <c r="J591" s="2">
        <f t="shared" si="966"/>
        <v>19800.000000000069</v>
      </c>
    </row>
    <row r="592" spans="1:10" ht="15" customHeight="1">
      <c r="A592" s="9">
        <v>43209</v>
      </c>
      <c r="B592" s="10" t="s">
        <v>185</v>
      </c>
      <c r="C592" s="10">
        <v>12000</v>
      </c>
      <c r="D592" s="10" t="s">
        <v>11</v>
      </c>
      <c r="E592" s="17">
        <v>79.349999999999994</v>
      </c>
      <c r="F592" s="10">
        <v>81</v>
      </c>
      <c r="G592" s="4">
        <v>0</v>
      </c>
      <c r="H592" s="1">
        <f t="shared" si="967"/>
        <v>19800.000000000069</v>
      </c>
      <c r="I592" s="2">
        <f t="shared" si="965"/>
        <v>1.6500000000000057</v>
      </c>
      <c r="J592" s="2">
        <f t="shared" si="966"/>
        <v>19800.000000000069</v>
      </c>
    </row>
    <row r="593" spans="1:10" ht="15" customHeight="1">
      <c r="A593" s="9">
        <v>43207</v>
      </c>
      <c r="B593" s="10" t="s">
        <v>131</v>
      </c>
      <c r="C593" s="10">
        <v>1500</v>
      </c>
      <c r="D593" s="10" t="s">
        <v>11</v>
      </c>
      <c r="E593" s="17">
        <v>926</v>
      </c>
      <c r="F593" s="10">
        <v>937.9</v>
      </c>
      <c r="G593" s="4">
        <v>0</v>
      </c>
      <c r="H593" s="1">
        <f t="shared" si="967"/>
        <v>17849.999999999967</v>
      </c>
      <c r="I593" s="2">
        <f t="shared" si="965"/>
        <v>11.899999999999979</v>
      </c>
      <c r="J593" s="2">
        <f t="shared" si="966"/>
        <v>17849.999999999967</v>
      </c>
    </row>
    <row r="594" spans="1:10" ht="15" customHeight="1">
      <c r="A594" s="9">
        <v>43206</v>
      </c>
      <c r="B594" s="10" t="s">
        <v>71</v>
      </c>
      <c r="C594" s="10">
        <v>1500</v>
      </c>
      <c r="D594" s="10" t="s">
        <v>29</v>
      </c>
      <c r="E594" s="17">
        <v>981</v>
      </c>
      <c r="F594" s="10">
        <v>977</v>
      </c>
      <c r="G594" s="4">
        <v>0</v>
      </c>
      <c r="H594" s="1">
        <f t="shared" si="967"/>
        <v>6000</v>
      </c>
      <c r="I594" s="2">
        <f t="shared" si="965"/>
        <v>4</v>
      </c>
      <c r="J594" s="2">
        <f t="shared" si="966"/>
        <v>6000</v>
      </c>
    </row>
    <row r="595" spans="1:10" ht="15" customHeight="1">
      <c r="A595" s="9">
        <v>43203</v>
      </c>
      <c r="B595" s="10" t="s">
        <v>125</v>
      </c>
      <c r="C595" s="10">
        <v>300</v>
      </c>
      <c r="D595" s="10" t="s">
        <v>11</v>
      </c>
      <c r="E595" s="17">
        <v>2845</v>
      </c>
      <c r="F595" s="10">
        <v>2800</v>
      </c>
      <c r="G595" s="4">
        <v>0</v>
      </c>
      <c r="H595" s="1">
        <f t="shared" si="967"/>
        <v>-13500</v>
      </c>
      <c r="I595" s="2">
        <f t="shared" si="965"/>
        <v>-45</v>
      </c>
      <c r="J595" s="2">
        <f t="shared" si="966"/>
        <v>-13500</v>
      </c>
    </row>
    <row r="596" spans="1:10" ht="15" customHeight="1">
      <c r="A596" s="9">
        <v>43202</v>
      </c>
      <c r="B596" s="10" t="s">
        <v>181</v>
      </c>
      <c r="C596" s="10">
        <v>4500</v>
      </c>
      <c r="D596" s="10" t="s">
        <v>11</v>
      </c>
      <c r="E596" s="17">
        <v>227</v>
      </c>
      <c r="F596" s="10">
        <v>229</v>
      </c>
      <c r="G596" s="4">
        <v>0</v>
      </c>
      <c r="H596" s="1">
        <f t="shared" si="967"/>
        <v>9000</v>
      </c>
      <c r="I596" s="2">
        <f t="shared" si="965"/>
        <v>2</v>
      </c>
      <c r="J596" s="2">
        <f t="shared" si="966"/>
        <v>9000</v>
      </c>
    </row>
    <row r="597" spans="1:10" ht="15" customHeight="1">
      <c r="A597" s="9">
        <v>43201</v>
      </c>
      <c r="B597" s="10" t="s">
        <v>186</v>
      </c>
      <c r="C597" s="10">
        <v>4500</v>
      </c>
      <c r="D597" s="10" t="s">
        <v>11</v>
      </c>
      <c r="E597" s="17">
        <v>248.7</v>
      </c>
      <c r="F597" s="10">
        <v>250.5</v>
      </c>
      <c r="G597" s="4">
        <v>0</v>
      </c>
      <c r="H597" s="1">
        <f t="shared" si="967"/>
        <v>8100.0000000000509</v>
      </c>
      <c r="I597" s="2">
        <f t="shared" si="965"/>
        <v>1.8000000000000114</v>
      </c>
      <c r="J597" s="2">
        <f t="shared" si="966"/>
        <v>8100.0000000000509</v>
      </c>
    </row>
    <row r="598" spans="1:10" ht="15" customHeight="1">
      <c r="A598" s="9">
        <v>43200</v>
      </c>
      <c r="B598" s="10" t="s">
        <v>216</v>
      </c>
      <c r="C598" s="10">
        <v>1061</v>
      </c>
      <c r="D598" s="10" t="s">
        <v>11</v>
      </c>
      <c r="E598" s="17">
        <v>601</v>
      </c>
      <c r="F598" s="10">
        <v>605.4</v>
      </c>
      <c r="G598" s="4">
        <v>0</v>
      </c>
      <c r="H598" s="1">
        <f t="shared" si="967"/>
        <v>4668.399999999976</v>
      </c>
      <c r="I598" s="2">
        <f t="shared" si="965"/>
        <v>4.3999999999999773</v>
      </c>
      <c r="J598" s="2">
        <f t="shared" si="966"/>
        <v>4668.399999999976</v>
      </c>
    </row>
    <row r="599" spans="1:10" ht="15" customHeight="1">
      <c r="A599" s="9">
        <v>43199</v>
      </c>
      <c r="B599" s="10" t="s">
        <v>20</v>
      </c>
      <c r="C599" s="10">
        <v>3000</v>
      </c>
      <c r="D599" s="10" t="s">
        <v>11</v>
      </c>
      <c r="E599" s="17">
        <v>178.6</v>
      </c>
      <c r="F599" s="10">
        <v>180.6</v>
      </c>
      <c r="G599" s="4">
        <v>0</v>
      </c>
      <c r="H599" s="1">
        <f t="shared" si="967"/>
        <v>6000</v>
      </c>
      <c r="I599" s="2">
        <f t="shared" si="965"/>
        <v>2</v>
      </c>
      <c r="J599" s="2">
        <f t="shared" si="966"/>
        <v>6000</v>
      </c>
    </row>
    <row r="600" spans="1:10" ht="15" customHeight="1">
      <c r="A600" s="9">
        <v>43199</v>
      </c>
      <c r="B600" s="10" t="s">
        <v>215</v>
      </c>
      <c r="C600" s="10">
        <v>4000</v>
      </c>
      <c r="D600" s="10" t="s">
        <v>11</v>
      </c>
      <c r="E600" s="17">
        <v>152.69999999999999</v>
      </c>
      <c r="F600" s="10">
        <v>154</v>
      </c>
      <c r="G600" s="4">
        <v>0</v>
      </c>
      <c r="H600" s="1">
        <f t="shared" si="967"/>
        <v>5200.0000000000455</v>
      </c>
      <c r="I600" s="2">
        <f t="shared" si="965"/>
        <v>1.3000000000000114</v>
      </c>
      <c r="J600" s="2">
        <f t="shared" si="966"/>
        <v>5200.0000000000455</v>
      </c>
    </row>
    <row r="601" spans="1:10" ht="15" customHeight="1">
      <c r="A601" s="9">
        <v>43196</v>
      </c>
      <c r="B601" s="10" t="s">
        <v>131</v>
      </c>
      <c r="C601" s="10">
        <v>1500</v>
      </c>
      <c r="D601" s="10" t="s">
        <v>11</v>
      </c>
      <c r="E601" s="17">
        <v>910</v>
      </c>
      <c r="F601" s="10">
        <v>914</v>
      </c>
      <c r="G601" s="4">
        <v>0</v>
      </c>
      <c r="H601" s="1">
        <f t="shared" si="967"/>
        <v>6000</v>
      </c>
      <c r="I601" s="2">
        <f t="shared" si="965"/>
        <v>4</v>
      </c>
      <c r="J601" s="2">
        <f t="shared" si="966"/>
        <v>6000</v>
      </c>
    </row>
    <row r="602" spans="1:10" ht="15" customHeight="1">
      <c r="A602" s="9">
        <v>43196</v>
      </c>
      <c r="B602" s="10" t="s">
        <v>214</v>
      </c>
      <c r="C602" s="10">
        <v>10000</v>
      </c>
      <c r="D602" s="10" t="s">
        <v>11</v>
      </c>
      <c r="E602" s="17">
        <v>53.4</v>
      </c>
      <c r="F602" s="10">
        <v>53.9</v>
      </c>
      <c r="G602" s="4">
        <v>0</v>
      </c>
      <c r="H602" s="1">
        <f t="shared" si="967"/>
        <v>5000</v>
      </c>
      <c r="I602" s="2">
        <f t="shared" si="965"/>
        <v>0.5</v>
      </c>
      <c r="J602" s="2">
        <f t="shared" si="966"/>
        <v>5000</v>
      </c>
    </row>
    <row r="603" spans="1:10" ht="15" customHeight="1">
      <c r="A603" s="9">
        <v>43196</v>
      </c>
      <c r="B603" s="10" t="s">
        <v>181</v>
      </c>
      <c r="C603" s="10">
        <v>4500</v>
      </c>
      <c r="D603" s="10" t="s">
        <v>11</v>
      </c>
      <c r="E603" s="17">
        <v>226.5</v>
      </c>
      <c r="F603" s="10">
        <v>227.85</v>
      </c>
      <c r="G603" s="4">
        <v>0</v>
      </c>
      <c r="H603" s="1">
        <f t="shared" si="967"/>
        <v>6074.9999999999745</v>
      </c>
      <c r="I603" s="2">
        <f t="shared" si="965"/>
        <v>1.3499999999999943</v>
      </c>
      <c r="J603" s="2">
        <f t="shared" si="966"/>
        <v>6074.9999999999745</v>
      </c>
    </row>
    <row r="604" spans="1:10" ht="15" customHeight="1">
      <c r="A604" s="9">
        <v>43195</v>
      </c>
      <c r="B604" s="10" t="s">
        <v>175</v>
      </c>
      <c r="C604" s="10">
        <v>2500</v>
      </c>
      <c r="D604" s="10" t="s">
        <v>11</v>
      </c>
      <c r="E604" s="17">
        <v>375</v>
      </c>
      <c r="F604" s="10">
        <v>381.9</v>
      </c>
      <c r="G604" s="4">
        <v>0</v>
      </c>
      <c r="H604" s="1">
        <f t="shared" si="967"/>
        <v>17249.999999999942</v>
      </c>
      <c r="I604" s="2">
        <f t="shared" si="965"/>
        <v>6.8999999999999764</v>
      </c>
      <c r="J604" s="2">
        <f t="shared" si="966"/>
        <v>17249.999999999942</v>
      </c>
    </row>
    <row r="605" spans="1:10" ht="15" customHeight="1">
      <c r="A605" s="9">
        <v>43195</v>
      </c>
      <c r="B605" s="10" t="s">
        <v>204</v>
      </c>
      <c r="C605" s="10">
        <v>3200</v>
      </c>
      <c r="D605" s="10" t="s">
        <v>11</v>
      </c>
      <c r="E605" s="17">
        <v>314</v>
      </c>
      <c r="F605" s="10">
        <v>316</v>
      </c>
      <c r="G605" s="4">
        <v>0</v>
      </c>
      <c r="H605" s="1">
        <f t="shared" si="967"/>
        <v>6400</v>
      </c>
      <c r="I605" s="2">
        <f t="shared" si="965"/>
        <v>2</v>
      </c>
      <c r="J605" s="2">
        <f t="shared" si="966"/>
        <v>6400</v>
      </c>
    </row>
    <row r="606" spans="1:10" ht="15" customHeight="1">
      <c r="A606" s="9">
        <v>43194</v>
      </c>
      <c r="B606" s="10" t="s">
        <v>136</v>
      </c>
      <c r="C606" s="10">
        <v>5000</v>
      </c>
      <c r="D606" s="10" t="s">
        <v>11</v>
      </c>
      <c r="E606" s="17">
        <v>207.5</v>
      </c>
      <c r="F606" s="10">
        <v>209</v>
      </c>
      <c r="G606" s="4">
        <v>0</v>
      </c>
      <c r="H606" s="1">
        <f t="shared" si="967"/>
        <v>7500</v>
      </c>
      <c r="I606" s="2">
        <f t="shared" si="965"/>
        <v>1.5</v>
      </c>
      <c r="J606" s="2">
        <f t="shared" si="966"/>
        <v>7500</v>
      </c>
    </row>
    <row r="607" spans="1:10" ht="15" customHeight="1">
      <c r="A607" s="9">
        <v>43193</v>
      </c>
      <c r="B607" s="10" t="s">
        <v>163</v>
      </c>
      <c r="C607" s="10">
        <v>4500</v>
      </c>
      <c r="D607" s="10" t="s">
        <v>11</v>
      </c>
      <c r="E607" s="17">
        <v>162.05000000000001</v>
      </c>
      <c r="F607" s="10">
        <v>163.5</v>
      </c>
      <c r="G607" s="4">
        <v>0</v>
      </c>
      <c r="H607" s="1">
        <f t="shared" si="967"/>
        <v>6524.9999999999491</v>
      </c>
      <c r="I607" s="2">
        <f t="shared" si="965"/>
        <v>1.4499999999999886</v>
      </c>
      <c r="J607" s="2">
        <f t="shared" si="966"/>
        <v>6524.9999999999491</v>
      </c>
    </row>
    <row r="608" spans="1:10" ht="15" customHeight="1">
      <c r="A608" s="9">
        <v>43192</v>
      </c>
      <c r="B608" s="10" t="s">
        <v>99</v>
      </c>
      <c r="C608" s="10">
        <v>8000</v>
      </c>
      <c r="D608" s="10" t="s">
        <v>11</v>
      </c>
      <c r="E608" s="17">
        <v>88.7</v>
      </c>
      <c r="F608" s="10">
        <v>90.5</v>
      </c>
      <c r="G608" s="4">
        <v>0</v>
      </c>
      <c r="H608" s="1">
        <f t="shared" si="967"/>
        <v>14399.999999999978</v>
      </c>
      <c r="I608" s="2">
        <f t="shared" si="965"/>
        <v>1.7999999999999974</v>
      </c>
      <c r="J608" s="2">
        <f t="shared" si="966"/>
        <v>14399.999999999978</v>
      </c>
    </row>
    <row r="609" spans="1:10" ht="15" customHeight="1">
      <c r="A609" s="9">
        <v>43187</v>
      </c>
      <c r="B609" s="10" t="s">
        <v>213</v>
      </c>
      <c r="C609" s="10">
        <v>3000</v>
      </c>
      <c r="D609" s="10" t="s">
        <v>29</v>
      </c>
      <c r="E609" s="17">
        <v>295</v>
      </c>
      <c r="F609" s="10">
        <v>290</v>
      </c>
      <c r="G609" s="4">
        <v>0</v>
      </c>
      <c r="H609" s="1">
        <f t="shared" si="967"/>
        <v>15000</v>
      </c>
      <c r="I609" s="2">
        <f t="shared" si="965"/>
        <v>5</v>
      </c>
      <c r="J609" s="2">
        <f t="shared" si="966"/>
        <v>15000</v>
      </c>
    </row>
    <row r="610" spans="1:10" ht="15" customHeight="1">
      <c r="A610" s="9">
        <v>43187</v>
      </c>
      <c r="B610" s="10" t="s">
        <v>121</v>
      </c>
      <c r="C610" s="10">
        <v>1400</v>
      </c>
      <c r="D610" s="10" t="s">
        <v>29</v>
      </c>
      <c r="E610" s="17">
        <v>454</v>
      </c>
      <c r="F610" s="10">
        <v>445</v>
      </c>
      <c r="G610" s="4">
        <v>0</v>
      </c>
      <c r="H610" s="1">
        <f t="shared" si="967"/>
        <v>12600</v>
      </c>
      <c r="I610" s="2">
        <f t="shared" si="965"/>
        <v>9</v>
      </c>
      <c r="J610" s="2">
        <f t="shared" si="966"/>
        <v>12600</v>
      </c>
    </row>
    <row r="611" spans="1:10" ht="15" customHeight="1">
      <c r="A611" s="9">
        <v>43186</v>
      </c>
      <c r="B611" s="10" t="s">
        <v>212</v>
      </c>
      <c r="C611" s="10">
        <v>2000</v>
      </c>
      <c r="D611" s="10" t="s">
        <v>11</v>
      </c>
      <c r="E611" s="17">
        <v>301</v>
      </c>
      <c r="F611" s="10">
        <v>304.5</v>
      </c>
      <c r="G611" s="4">
        <v>0</v>
      </c>
      <c r="H611" s="1">
        <f t="shared" si="967"/>
        <v>7000</v>
      </c>
      <c r="I611" s="2">
        <f t="shared" si="965"/>
        <v>3.5</v>
      </c>
      <c r="J611" s="2">
        <f t="shared" si="966"/>
        <v>7000</v>
      </c>
    </row>
    <row r="612" spans="1:10" ht="15" customHeight="1">
      <c r="A612" s="9">
        <v>43185</v>
      </c>
      <c r="B612" s="10" t="s">
        <v>205</v>
      </c>
      <c r="C612" s="10">
        <v>1300</v>
      </c>
      <c r="D612" s="10" t="s">
        <v>11</v>
      </c>
      <c r="E612" s="17">
        <v>423</v>
      </c>
      <c r="F612" s="10">
        <v>427</v>
      </c>
      <c r="G612" s="4">
        <v>0</v>
      </c>
      <c r="H612" s="1">
        <f t="shared" si="967"/>
        <v>5200</v>
      </c>
      <c r="I612" s="2">
        <f t="shared" si="965"/>
        <v>4</v>
      </c>
      <c r="J612" s="2">
        <f t="shared" si="966"/>
        <v>5200</v>
      </c>
    </row>
    <row r="613" spans="1:10" ht="15" customHeight="1">
      <c r="A613" s="9">
        <v>43182</v>
      </c>
      <c r="B613" s="10" t="s">
        <v>16</v>
      </c>
      <c r="C613" s="10">
        <v>3000</v>
      </c>
      <c r="D613" s="10" t="s">
        <v>29</v>
      </c>
      <c r="E613" s="17">
        <v>234.5</v>
      </c>
      <c r="F613" s="10">
        <v>232.5</v>
      </c>
      <c r="G613" s="4">
        <v>0</v>
      </c>
      <c r="H613" s="1">
        <f t="shared" si="967"/>
        <v>6000</v>
      </c>
      <c r="I613" s="2">
        <f t="shared" si="965"/>
        <v>2</v>
      </c>
      <c r="J613" s="2">
        <f t="shared" si="966"/>
        <v>6000</v>
      </c>
    </row>
    <row r="614" spans="1:10" ht="15" customHeight="1">
      <c r="A614" s="9">
        <v>43181</v>
      </c>
      <c r="B614" s="10" t="s">
        <v>142</v>
      </c>
      <c r="C614" s="10">
        <v>3000</v>
      </c>
      <c r="D614" s="10" t="s">
        <v>11</v>
      </c>
      <c r="E614" s="17">
        <v>376</v>
      </c>
      <c r="F614" s="10">
        <v>378</v>
      </c>
      <c r="G614" s="4">
        <v>0</v>
      </c>
      <c r="H614" s="1">
        <f t="shared" si="967"/>
        <v>6000</v>
      </c>
      <c r="I614" s="2">
        <f t="shared" si="965"/>
        <v>2</v>
      </c>
      <c r="J614" s="2">
        <f t="shared" si="966"/>
        <v>6000</v>
      </c>
    </row>
    <row r="615" spans="1:10" ht="15" customHeight="1">
      <c r="A615" s="9">
        <v>43180</v>
      </c>
      <c r="B615" s="10" t="s">
        <v>134</v>
      </c>
      <c r="C615" s="10">
        <v>1500</v>
      </c>
      <c r="D615" s="10" t="s">
        <v>11</v>
      </c>
      <c r="E615" s="17">
        <v>492</v>
      </c>
      <c r="F615" s="10">
        <v>486</v>
      </c>
      <c r="G615" s="4">
        <v>0</v>
      </c>
      <c r="H615" s="1">
        <f t="shared" si="967"/>
        <v>-9000</v>
      </c>
      <c r="I615" s="2">
        <f t="shared" si="965"/>
        <v>-6</v>
      </c>
      <c r="J615" s="2">
        <f t="shared" si="966"/>
        <v>-9000</v>
      </c>
    </row>
    <row r="616" spans="1:10" ht="15" customHeight="1">
      <c r="A616" s="9">
        <v>43175</v>
      </c>
      <c r="B616" s="10" t="s">
        <v>202</v>
      </c>
      <c r="C616" s="10">
        <v>3200</v>
      </c>
      <c r="D616" s="10" t="s">
        <v>11</v>
      </c>
      <c r="E616" s="17">
        <v>1075</v>
      </c>
      <c r="F616" s="10">
        <v>0</v>
      </c>
      <c r="G616" s="4">
        <v>0</v>
      </c>
      <c r="H616" s="1">
        <v>0</v>
      </c>
      <c r="I616" s="2">
        <f t="shared" si="965"/>
        <v>0</v>
      </c>
      <c r="J616" s="2">
        <f t="shared" si="966"/>
        <v>0</v>
      </c>
    </row>
    <row r="617" spans="1:10" ht="15" customHeight="1">
      <c r="A617" s="9">
        <v>43175</v>
      </c>
      <c r="B617" s="10" t="s">
        <v>211</v>
      </c>
      <c r="C617" s="10">
        <v>3200</v>
      </c>
      <c r="D617" s="10" t="s">
        <v>11</v>
      </c>
      <c r="E617" s="17">
        <v>905</v>
      </c>
      <c r="F617" s="10">
        <v>905</v>
      </c>
      <c r="G617" s="4">
        <v>0</v>
      </c>
      <c r="H617" s="1">
        <f t="shared" ref="H617:H648" si="968">(IF(D617="SELL",E617-F617,IF(D617="BUY",F617-E617)))*C617</f>
        <v>0</v>
      </c>
      <c r="I617" s="2">
        <f t="shared" si="965"/>
        <v>0</v>
      </c>
      <c r="J617" s="2">
        <f t="shared" si="966"/>
        <v>0</v>
      </c>
    </row>
    <row r="618" spans="1:10" ht="15" customHeight="1">
      <c r="A618" s="9">
        <v>43174</v>
      </c>
      <c r="B618" s="10" t="s">
        <v>210</v>
      </c>
      <c r="C618" s="10">
        <v>1200</v>
      </c>
      <c r="D618" s="10" t="s">
        <v>11</v>
      </c>
      <c r="E618" s="17">
        <v>812</v>
      </c>
      <c r="F618" s="10">
        <v>825</v>
      </c>
      <c r="G618" s="4">
        <v>0</v>
      </c>
      <c r="H618" s="1">
        <f t="shared" si="968"/>
        <v>15600</v>
      </c>
      <c r="I618" s="2">
        <f t="shared" si="965"/>
        <v>13</v>
      </c>
      <c r="J618" s="2">
        <f t="shared" si="966"/>
        <v>15600</v>
      </c>
    </row>
    <row r="619" spans="1:10" ht="15" customHeight="1">
      <c r="A619" s="9">
        <v>43174</v>
      </c>
      <c r="B619" s="10" t="s">
        <v>209</v>
      </c>
      <c r="C619" s="10">
        <v>1600</v>
      </c>
      <c r="D619" s="10" t="s">
        <v>11</v>
      </c>
      <c r="E619" s="17">
        <v>353</v>
      </c>
      <c r="F619" s="10">
        <v>358.65</v>
      </c>
      <c r="G619" s="4">
        <v>0</v>
      </c>
      <c r="H619" s="1">
        <f t="shared" si="968"/>
        <v>9039.9999999999636</v>
      </c>
      <c r="I619" s="2">
        <f t="shared" si="965"/>
        <v>5.6499999999999773</v>
      </c>
      <c r="J619" s="2">
        <f t="shared" si="966"/>
        <v>9039.9999999999636</v>
      </c>
    </row>
    <row r="620" spans="1:10" ht="15" customHeight="1">
      <c r="A620" s="9">
        <v>43174</v>
      </c>
      <c r="B620" s="10" t="s">
        <v>208</v>
      </c>
      <c r="C620" s="10">
        <v>500</v>
      </c>
      <c r="D620" s="10" t="s">
        <v>11</v>
      </c>
      <c r="E620" s="17">
        <v>2130</v>
      </c>
      <c r="F620" s="10">
        <v>2160</v>
      </c>
      <c r="G620" s="4">
        <v>0</v>
      </c>
      <c r="H620" s="1">
        <f t="shared" si="968"/>
        <v>15000</v>
      </c>
      <c r="I620" s="2">
        <f t="shared" si="965"/>
        <v>30</v>
      </c>
      <c r="J620" s="2">
        <f t="shared" si="966"/>
        <v>15000</v>
      </c>
    </row>
    <row r="621" spans="1:10" ht="15" customHeight="1">
      <c r="A621" s="9">
        <v>43173</v>
      </c>
      <c r="B621" s="10" t="s">
        <v>207</v>
      </c>
      <c r="C621" s="10">
        <v>600</v>
      </c>
      <c r="D621" s="10" t="s">
        <v>11</v>
      </c>
      <c r="E621" s="17">
        <v>143.15</v>
      </c>
      <c r="F621" s="10">
        <v>143.15</v>
      </c>
      <c r="G621" s="4">
        <v>0</v>
      </c>
      <c r="H621" s="1">
        <f t="shared" si="968"/>
        <v>0</v>
      </c>
      <c r="I621" s="2">
        <f t="shared" si="965"/>
        <v>0</v>
      </c>
      <c r="J621" s="2">
        <f t="shared" si="966"/>
        <v>0</v>
      </c>
    </row>
    <row r="622" spans="1:10" ht="15" customHeight="1">
      <c r="A622" s="9">
        <v>43172</v>
      </c>
      <c r="B622" s="10" t="s">
        <v>206</v>
      </c>
      <c r="C622" s="10">
        <v>600</v>
      </c>
      <c r="D622" s="10" t="s">
        <v>11</v>
      </c>
      <c r="E622" s="17">
        <v>1270</v>
      </c>
      <c r="F622" s="10">
        <v>1290</v>
      </c>
      <c r="G622" s="4">
        <v>0</v>
      </c>
      <c r="H622" s="1">
        <f t="shared" si="968"/>
        <v>12000</v>
      </c>
      <c r="I622" s="2">
        <f t="shared" si="965"/>
        <v>20</v>
      </c>
      <c r="J622" s="2">
        <f t="shared" si="966"/>
        <v>12000</v>
      </c>
    </row>
    <row r="623" spans="1:10" ht="15" customHeight="1">
      <c r="A623" s="9">
        <v>43172</v>
      </c>
      <c r="B623" s="10" t="s">
        <v>141</v>
      </c>
      <c r="C623" s="10">
        <v>6000</v>
      </c>
      <c r="D623" s="10" t="s">
        <v>11</v>
      </c>
      <c r="E623" s="17">
        <v>105.8</v>
      </c>
      <c r="F623" s="10">
        <v>106.8</v>
      </c>
      <c r="G623" s="4">
        <v>0</v>
      </c>
      <c r="H623" s="1">
        <f t="shared" si="968"/>
        <v>6000</v>
      </c>
      <c r="I623" s="2">
        <f t="shared" si="965"/>
        <v>1</v>
      </c>
      <c r="J623" s="2">
        <f t="shared" si="966"/>
        <v>6000</v>
      </c>
    </row>
    <row r="624" spans="1:10" ht="15" customHeight="1">
      <c r="A624" s="9">
        <v>43172</v>
      </c>
      <c r="B624" s="10" t="s">
        <v>205</v>
      </c>
      <c r="C624" s="10">
        <v>1300</v>
      </c>
      <c r="D624" s="10" t="s">
        <v>11</v>
      </c>
      <c r="E624" s="17">
        <v>438</v>
      </c>
      <c r="F624" s="10">
        <v>447</v>
      </c>
      <c r="G624" s="4">
        <v>0</v>
      </c>
      <c r="H624" s="1">
        <f t="shared" si="968"/>
        <v>11700</v>
      </c>
      <c r="I624" s="2">
        <f t="shared" si="965"/>
        <v>9</v>
      </c>
      <c r="J624" s="2">
        <f t="shared" si="966"/>
        <v>11700</v>
      </c>
    </row>
    <row r="625" spans="1:10" ht="15" customHeight="1">
      <c r="A625" s="9">
        <v>43171</v>
      </c>
      <c r="B625" s="10" t="s">
        <v>142</v>
      </c>
      <c r="C625" s="10">
        <v>3000</v>
      </c>
      <c r="D625" s="10" t="s">
        <v>11</v>
      </c>
      <c r="E625" s="17">
        <v>365</v>
      </c>
      <c r="F625" s="10">
        <v>369.8</v>
      </c>
      <c r="G625" s="4">
        <v>0</v>
      </c>
      <c r="H625" s="1">
        <f t="shared" si="968"/>
        <v>14400.000000000035</v>
      </c>
      <c r="I625" s="2">
        <f t="shared" si="965"/>
        <v>4.8000000000000114</v>
      </c>
      <c r="J625" s="2">
        <f t="shared" si="966"/>
        <v>14400.000000000035</v>
      </c>
    </row>
    <row r="626" spans="1:10" ht="15" customHeight="1">
      <c r="A626" s="9">
        <v>43168</v>
      </c>
      <c r="B626" s="10" t="s">
        <v>204</v>
      </c>
      <c r="C626" s="10">
        <v>3200</v>
      </c>
      <c r="D626" s="10" t="s">
        <v>29</v>
      </c>
      <c r="E626" s="17">
        <v>300</v>
      </c>
      <c r="F626" s="10">
        <v>297.55</v>
      </c>
      <c r="G626" s="4">
        <v>0</v>
      </c>
      <c r="H626" s="1">
        <f t="shared" si="968"/>
        <v>7839.9999999999636</v>
      </c>
      <c r="I626" s="2">
        <f t="shared" si="965"/>
        <v>2.4499999999999886</v>
      </c>
      <c r="J626" s="2">
        <f t="shared" si="966"/>
        <v>7839.9999999999636</v>
      </c>
    </row>
    <row r="627" spans="1:10" ht="15" customHeight="1">
      <c r="A627" s="9">
        <v>43167</v>
      </c>
      <c r="B627" s="10" t="s">
        <v>204</v>
      </c>
      <c r="C627" s="10">
        <v>3200</v>
      </c>
      <c r="D627" s="10" t="s">
        <v>29</v>
      </c>
      <c r="E627" s="17">
        <v>302</v>
      </c>
      <c r="F627" s="10">
        <v>306</v>
      </c>
      <c r="G627" s="4">
        <v>0</v>
      </c>
      <c r="H627" s="1">
        <f t="shared" si="968"/>
        <v>-12800</v>
      </c>
      <c r="I627" s="2">
        <f t="shared" si="965"/>
        <v>-4</v>
      </c>
      <c r="J627" s="2">
        <f t="shared" si="966"/>
        <v>-12800</v>
      </c>
    </row>
    <row r="628" spans="1:10" ht="15" customHeight="1">
      <c r="A628" s="9">
        <v>43167</v>
      </c>
      <c r="B628" s="10" t="s">
        <v>170</v>
      </c>
      <c r="C628" s="10">
        <v>2800</v>
      </c>
      <c r="D628" s="10" t="s">
        <v>11</v>
      </c>
      <c r="E628" s="17">
        <v>201</v>
      </c>
      <c r="F628" s="10">
        <v>203</v>
      </c>
      <c r="G628" s="4">
        <v>0</v>
      </c>
      <c r="H628" s="1">
        <f t="shared" si="968"/>
        <v>5600</v>
      </c>
      <c r="I628" s="2">
        <f t="shared" si="965"/>
        <v>2</v>
      </c>
      <c r="J628" s="2">
        <f t="shared" si="966"/>
        <v>5600</v>
      </c>
    </row>
    <row r="629" spans="1:10" ht="15" customHeight="1">
      <c r="A629" s="9">
        <v>43167</v>
      </c>
      <c r="B629" s="10" t="s">
        <v>185</v>
      </c>
      <c r="C629" s="10">
        <v>12000</v>
      </c>
      <c r="D629" s="10" t="s">
        <v>29</v>
      </c>
      <c r="E629" s="17">
        <v>73.5</v>
      </c>
      <c r="F629" s="10">
        <v>72.400000000000006</v>
      </c>
      <c r="G629" s="4">
        <v>0</v>
      </c>
      <c r="H629" s="1">
        <f t="shared" si="968"/>
        <v>13199.999999999931</v>
      </c>
      <c r="I629" s="2">
        <f t="shared" si="965"/>
        <v>1.0999999999999943</v>
      </c>
      <c r="J629" s="2">
        <f t="shared" si="966"/>
        <v>13199.999999999931</v>
      </c>
    </row>
    <row r="630" spans="1:10" ht="15" customHeight="1">
      <c r="A630" s="9">
        <v>43166</v>
      </c>
      <c r="B630" s="10" t="s">
        <v>203</v>
      </c>
      <c r="C630" s="10">
        <v>3000</v>
      </c>
      <c r="D630" s="10" t="s">
        <v>29</v>
      </c>
      <c r="E630" s="17">
        <v>290</v>
      </c>
      <c r="F630" s="10">
        <v>288</v>
      </c>
      <c r="G630" s="4">
        <v>0</v>
      </c>
      <c r="H630" s="1">
        <f t="shared" si="968"/>
        <v>6000</v>
      </c>
      <c r="I630" s="2">
        <f t="shared" si="965"/>
        <v>2</v>
      </c>
      <c r="J630" s="2">
        <f t="shared" si="966"/>
        <v>6000</v>
      </c>
    </row>
    <row r="631" spans="1:10" ht="15" customHeight="1">
      <c r="A631" s="9">
        <v>43166</v>
      </c>
      <c r="B631" s="10" t="s">
        <v>196</v>
      </c>
      <c r="C631" s="10">
        <v>4950</v>
      </c>
      <c r="D631" s="10" t="s">
        <v>29</v>
      </c>
      <c r="E631" s="17">
        <v>149.65</v>
      </c>
      <c r="F631" s="10">
        <v>148.5</v>
      </c>
      <c r="G631" s="4">
        <v>0</v>
      </c>
      <c r="H631" s="1">
        <f t="shared" si="968"/>
        <v>5692.5000000000282</v>
      </c>
      <c r="I631" s="2">
        <f t="shared" si="965"/>
        <v>1.1500000000000057</v>
      </c>
      <c r="J631" s="2">
        <f t="shared" si="966"/>
        <v>5692.5000000000282</v>
      </c>
    </row>
    <row r="632" spans="1:10" ht="15" customHeight="1">
      <c r="A632" s="9">
        <v>43165</v>
      </c>
      <c r="B632" s="10" t="s">
        <v>145</v>
      </c>
      <c r="C632" s="10">
        <v>4000</v>
      </c>
      <c r="D632" s="10" t="s">
        <v>11</v>
      </c>
      <c r="E632" s="17">
        <v>208.5</v>
      </c>
      <c r="F632" s="10">
        <v>212</v>
      </c>
      <c r="G632" s="4">
        <v>0</v>
      </c>
      <c r="H632" s="1">
        <f t="shared" si="968"/>
        <v>14000</v>
      </c>
      <c r="I632" s="2">
        <f t="shared" si="965"/>
        <v>3.5</v>
      </c>
      <c r="J632" s="2">
        <f t="shared" si="966"/>
        <v>14000</v>
      </c>
    </row>
    <row r="633" spans="1:10" ht="15" customHeight="1">
      <c r="A633" s="9">
        <v>43165</v>
      </c>
      <c r="B633" s="10" t="s">
        <v>202</v>
      </c>
      <c r="C633" s="10">
        <v>1000</v>
      </c>
      <c r="D633" s="10" t="s">
        <v>11</v>
      </c>
      <c r="E633" s="17">
        <v>1045</v>
      </c>
      <c r="F633" s="10">
        <v>1055</v>
      </c>
      <c r="G633" s="4">
        <v>0</v>
      </c>
      <c r="H633" s="1">
        <f t="shared" si="968"/>
        <v>10000</v>
      </c>
      <c r="I633" s="2">
        <f t="shared" si="965"/>
        <v>10</v>
      </c>
      <c r="J633" s="2">
        <f t="shared" si="966"/>
        <v>10000</v>
      </c>
    </row>
    <row r="634" spans="1:10" ht="15" customHeight="1">
      <c r="A634" s="9">
        <v>43164</v>
      </c>
      <c r="B634" s="10" t="s">
        <v>180</v>
      </c>
      <c r="C634" s="10">
        <v>2750</v>
      </c>
      <c r="D634" s="10" t="s">
        <v>11</v>
      </c>
      <c r="E634" s="17">
        <v>305</v>
      </c>
      <c r="F634" s="10">
        <v>307</v>
      </c>
      <c r="G634" s="4">
        <v>0</v>
      </c>
      <c r="H634" s="1">
        <f t="shared" si="968"/>
        <v>5500</v>
      </c>
      <c r="I634" s="2">
        <f t="shared" si="965"/>
        <v>2</v>
      </c>
      <c r="J634" s="2">
        <f t="shared" si="966"/>
        <v>5500</v>
      </c>
    </row>
    <row r="635" spans="1:10" ht="15" customHeight="1">
      <c r="A635" s="9">
        <v>43160</v>
      </c>
      <c r="B635" s="10" t="s">
        <v>201</v>
      </c>
      <c r="C635" s="10">
        <v>1300</v>
      </c>
      <c r="D635" s="10" t="s">
        <v>11</v>
      </c>
      <c r="E635" s="17">
        <v>568.79999999999995</v>
      </c>
      <c r="F635" s="10">
        <v>562</v>
      </c>
      <c r="G635" s="4">
        <v>0</v>
      </c>
      <c r="H635" s="1">
        <f t="shared" si="968"/>
        <v>-8839.9999999999418</v>
      </c>
      <c r="I635" s="2">
        <f t="shared" si="965"/>
        <v>-6.7999999999999554</v>
      </c>
      <c r="J635" s="2">
        <f t="shared" si="966"/>
        <v>-8839.9999999999418</v>
      </c>
    </row>
    <row r="636" spans="1:10" ht="15" customHeight="1">
      <c r="A636" s="9">
        <v>43160</v>
      </c>
      <c r="B636" s="10" t="s">
        <v>166</v>
      </c>
      <c r="C636" s="10">
        <v>3000</v>
      </c>
      <c r="D636" s="10" t="s">
        <v>11</v>
      </c>
      <c r="E636" s="17">
        <v>268</v>
      </c>
      <c r="F636" s="10">
        <v>272</v>
      </c>
      <c r="G636" s="4">
        <v>0</v>
      </c>
      <c r="H636" s="1">
        <f t="shared" si="968"/>
        <v>12000</v>
      </c>
      <c r="I636" s="2">
        <f t="shared" si="965"/>
        <v>4</v>
      </c>
      <c r="J636" s="2">
        <f t="shared" si="966"/>
        <v>12000</v>
      </c>
    </row>
    <row r="637" spans="1:10" ht="15" customHeight="1">
      <c r="A637" s="9">
        <v>43160</v>
      </c>
      <c r="B637" s="10" t="s">
        <v>25</v>
      </c>
      <c r="C637" s="10">
        <v>2000</v>
      </c>
      <c r="D637" s="10" t="s">
        <v>11</v>
      </c>
      <c r="E637" s="17">
        <v>289.64999999999998</v>
      </c>
      <c r="F637" s="10">
        <v>291.64999999999998</v>
      </c>
      <c r="G637" s="4">
        <v>0</v>
      </c>
      <c r="H637" s="1">
        <f t="shared" si="968"/>
        <v>4000</v>
      </c>
      <c r="I637" s="2">
        <f t="shared" si="965"/>
        <v>2</v>
      </c>
      <c r="J637" s="2">
        <f t="shared" si="966"/>
        <v>4000</v>
      </c>
    </row>
    <row r="638" spans="1:10" ht="15" customHeight="1">
      <c r="A638" s="9">
        <v>43158</v>
      </c>
      <c r="B638" s="10" t="s">
        <v>180</v>
      </c>
      <c r="C638" s="10">
        <v>2750</v>
      </c>
      <c r="D638" s="10" t="s">
        <v>11</v>
      </c>
      <c r="E638" s="17">
        <v>307</v>
      </c>
      <c r="F638" s="10">
        <v>310.35000000000002</v>
      </c>
      <c r="G638" s="4">
        <v>0</v>
      </c>
      <c r="H638" s="1">
        <f t="shared" si="968"/>
        <v>9212.5000000000618</v>
      </c>
      <c r="I638" s="2">
        <f t="shared" si="965"/>
        <v>3.3500000000000223</v>
      </c>
      <c r="J638" s="2">
        <f t="shared" si="966"/>
        <v>9212.5000000000618</v>
      </c>
    </row>
    <row r="639" spans="1:10" ht="15" customHeight="1">
      <c r="A639" s="9">
        <v>43158</v>
      </c>
      <c r="B639" s="10" t="s">
        <v>187</v>
      </c>
      <c r="C639" s="10">
        <v>2000</v>
      </c>
      <c r="D639" s="10" t="s">
        <v>11</v>
      </c>
      <c r="E639" s="17">
        <v>371</v>
      </c>
      <c r="F639" s="10">
        <v>373</v>
      </c>
      <c r="G639" s="4">
        <v>0</v>
      </c>
      <c r="H639" s="1">
        <f t="shared" si="968"/>
        <v>4000</v>
      </c>
      <c r="I639" s="2">
        <f t="shared" si="965"/>
        <v>2</v>
      </c>
      <c r="J639" s="2">
        <f t="shared" si="966"/>
        <v>4000</v>
      </c>
    </row>
    <row r="640" spans="1:10" ht="15" customHeight="1">
      <c r="A640" s="9">
        <v>43158</v>
      </c>
      <c r="B640" s="10" t="s">
        <v>200</v>
      </c>
      <c r="C640" s="10">
        <v>1000</v>
      </c>
      <c r="D640" s="10" t="s">
        <v>11</v>
      </c>
      <c r="E640" s="17">
        <v>950</v>
      </c>
      <c r="F640" s="10">
        <v>958.8</v>
      </c>
      <c r="G640" s="4">
        <v>0</v>
      </c>
      <c r="H640" s="1">
        <f t="shared" si="968"/>
        <v>8799.9999999999545</v>
      </c>
      <c r="I640" s="2">
        <f t="shared" si="965"/>
        <v>8.7999999999999545</v>
      </c>
      <c r="J640" s="2">
        <f t="shared" si="966"/>
        <v>8799.9999999999545</v>
      </c>
    </row>
    <row r="641" spans="1:10" ht="15.75">
      <c r="A641" s="9">
        <v>43157</v>
      </c>
      <c r="B641" s="10" t="s">
        <v>136</v>
      </c>
      <c r="C641" s="10">
        <v>5000</v>
      </c>
      <c r="D641" s="10" t="s">
        <v>11</v>
      </c>
      <c r="E641" s="17">
        <v>229</v>
      </c>
      <c r="F641" s="10">
        <v>231</v>
      </c>
      <c r="G641" s="4">
        <v>0</v>
      </c>
      <c r="H641" s="1">
        <f t="shared" si="968"/>
        <v>10000</v>
      </c>
      <c r="I641" s="2">
        <f t="shared" si="965"/>
        <v>2</v>
      </c>
      <c r="J641" s="2">
        <f t="shared" si="966"/>
        <v>10000</v>
      </c>
    </row>
    <row r="642" spans="1:10" ht="15.75">
      <c r="A642" s="9">
        <v>43157</v>
      </c>
      <c r="B642" s="10" t="s">
        <v>191</v>
      </c>
      <c r="C642" s="10">
        <v>1000</v>
      </c>
      <c r="D642" s="10" t="s">
        <v>11</v>
      </c>
      <c r="E642" s="17">
        <v>945</v>
      </c>
      <c r="F642" s="10">
        <v>955</v>
      </c>
      <c r="G642" s="4">
        <v>0</v>
      </c>
      <c r="H642" s="1">
        <f t="shared" si="968"/>
        <v>10000</v>
      </c>
      <c r="I642" s="2">
        <f t="shared" si="965"/>
        <v>10</v>
      </c>
      <c r="J642" s="2">
        <f t="shared" si="966"/>
        <v>10000</v>
      </c>
    </row>
    <row r="643" spans="1:10" ht="15.75">
      <c r="A643" s="9">
        <v>43157</v>
      </c>
      <c r="B643" s="10" t="s">
        <v>199</v>
      </c>
      <c r="C643" s="10">
        <v>1200</v>
      </c>
      <c r="D643" s="10" t="s">
        <v>11</v>
      </c>
      <c r="E643" s="17">
        <v>764.5</v>
      </c>
      <c r="F643" s="10">
        <v>770</v>
      </c>
      <c r="G643" s="4">
        <v>0</v>
      </c>
      <c r="H643" s="1">
        <f t="shared" si="968"/>
        <v>6600</v>
      </c>
      <c r="I643" s="2">
        <f t="shared" si="965"/>
        <v>5.5</v>
      </c>
      <c r="J643" s="2">
        <f t="shared" si="966"/>
        <v>6600</v>
      </c>
    </row>
    <row r="644" spans="1:10" ht="15" customHeight="1">
      <c r="A644" s="9">
        <v>43154</v>
      </c>
      <c r="B644" s="10" t="s">
        <v>186</v>
      </c>
      <c r="C644" s="10">
        <v>4500</v>
      </c>
      <c r="D644" s="10" t="s">
        <v>11</v>
      </c>
      <c r="E644" s="17">
        <v>257</v>
      </c>
      <c r="F644" s="10">
        <v>259.5</v>
      </c>
      <c r="G644" s="4">
        <v>0</v>
      </c>
      <c r="H644" s="1">
        <f t="shared" si="968"/>
        <v>11250</v>
      </c>
      <c r="I644" s="2">
        <f t="shared" ref="I644:I707" si="969">H644/C644</f>
        <v>2.5</v>
      </c>
      <c r="J644" s="2">
        <f t="shared" ref="J644:J707" si="970">I644*C644</f>
        <v>11250</v>
      </c>
    </row>
    <row r="645" spans="1:10" ht="15" customHeight="1">
      <c r="A645" s="9">
        <v>43154</v>
      </c>
      <c r="B645" s="10" t="s">
        <v>198</v>
      </c>
      <c r="C645" s="10">
        <v>500</v>
      </c>
      <c r="D645" s="10" t="s">
        <v>11</v>
      </c>
      <c r="E645" s="17">
        <v>1307</v>
      </c>
      <c r="F645" s="10">
        <v>1325</v>
      </c>
      <c r="G645" s="4">
        <v>0</v>
      </c>
      <c r="H645" s="1">
        <f t="shared" si="968"/>
        <v>9000</v>
      </c>
      <c r="I645" s="2">
        <f t="shared" si="969"/>
        <v>18</v>
      </c>
      <c r="J645" s="2">
        <f t="shared" si="970"/>
        <v>9000</v>
      </c>
    </row>
    <row r="646" spans="1:10" ht="15" customHeight="1">
      <c r="A646" s="9">
        <v>43154</v>
      </c>
      <c r="B646" s="10" t="s">
        <v>197</v>
      </c>
      <c r="C646" s="10">
        <v>600</v>
      </c>
      <c r="D646" s="10" t="s">
        <v>11</v>
      </c>
      <c r="E646" s="17">
        <v>1321</v>
      </c>
      <c r="F646" s="10">
        <v>1343</v>
      </c>
      <c r="G646" s="4">
        <v>0</v>
      </c>
      <c r="H646" s="1">
        <f t="shared" si="968"/>
        <v>13200</v>
      </c>
      <c r="I646" s="2">
        <f t="shared" si="969"/>
        <v>22</v>
      </c>
      <c r="J646" s="2">
        <f t="shared" si="970"/>
        <v>13200</v>
      </c>
    </row>
    <row r="647" spans="1:10" ht="15" customHeight="1">
      <c r="A647" s="9">
        <v>43153</v>
      </c>
      <c r="B647" s="10" t="s">
        <v>196</v>
      </c>
      <c r="C647" s="10">
        <v>4950</v>
      </c>
      <c r="D647" s="10" t="s">
        <v>29</v>
      </c>
      <c r="E647" s="17">
        <v>149</v>
      </c>
      <c r="F647" s="10">
        <v>145.75</v>
      </c>
      <c r="G647" s="4">
        <v>0</v>
      </c>
      <c r="H647" s="1">
        <f t="shared" si="968"/>
        <v>16087.5</v>
      </c>
      <c r="I647" s="2">
        <f t="shared" si="969"/>
        <v>3.25</v>
      </c>
      <c r="J647" s="2">
        <f t="shared" si="970"/>
        <v>16087.5</v>
      </c>
    </row>
    <row r="648" spans="1:10" ht="15" customHeight="1">
      <c r="A648" s="9">
        <v>43152</v>
      </c>
      <c r="B648" s="10" t="s">
        <v>195</v>
      </c>
      <c r="C648" s="10">
        <v>4500</v>
      </c>
      <c r="D648" s="10" t="s">
        <v>29</v>
      </c>
      <c r="E648" s="17">
        <v>264</v>
      </c>
      <c r="F648" s="10">
        <v>262.14999999999998</v>
      </c>
      <c r="G648" s="4">
        <v>0</v>
      </c>
      <c r="H648" s="1">
        <f t="shared" si="968"/>
        <v>8325.0000000001019</v>
      </c>
      <c r="I648" s="2">
        <f t="shared" si="969"/>
        <v>1.8500000000000227</v>
      </c>
      <c r="J648" s="2">
        <f t="shared" si="970"/>
        <v>8325.0000000001019</v>
      </c>
    </row>
    <row r="649" spans="1:10" ht="15" customHeight="1">
      <c r="A649" s="9">
        <v>43152</v>
      </c>
      <c r="B649" s="10" t="s">
        <v>194</v>
      </c>
      <c r="C649" s="10">
        <v>4500</v>
      </c>
      <c r="D649" s="10" t="s">
        <v>29</v>
      </c>
      <c r="E649" s="17">
        <v>129.5</v>
      </c>
      <c r="F649" s="10">
        <v>128.65</v>
      </c>
      <c r="G649" s="4">
        <v>0</v>
      </c>
      <c r="H649" s="1">
        <f t="shared" ref="H649:H680" si="971">(IF(D649="SELL",E649-F649,IF(D649="BUY",F649-E649)))*C649</f>
        <v>3824.9999999999745</v>
      </c>
      <c r="I649" s="2">
        <f t="shared" si="969"/>
        <v>0.84999999999999432</v>
      </c>
      <c r="J649" s="2">
        <f t="shared" si="970"/>
        <v>3824.9999999999745</v>
      </c>
    </row>
    <row r="650" spans="1:10" ht="15" customHeight="1">
      <c r="A650" s="9">
        <v>43152</v>
      </c>
      <c r="B650" s="10" t="s">
        <v>178</v>
      </c>
      <c r="C650" s="10">
        <v>6000</v>
      </c>
      <c r="D650" s="10" t="s">
        <v>29</v>
      </c>
      <c r="E650" s="17">
        <v>137.5</v>
      </c>
      <c r="F650" s="10">
        <v>137.5</v>
      </c>
      <c r="G650" s="4">
        <v>0</v>
      </c>
      <c r="H650" s="1">
        <f t="shared" si="971"/>
        <v>0</v>
      </c>
      <c r="I650" s="2">
        <f t="shared" si="969"/>
        <v>0</v>
      </c>
      <c r="J650" s="2">
        <f t="shared" si="970"/>
        <v>0</v>
      </c>
    </row>
    <row r="651" spans="1:10" ht="15" customHeight="1">
      <c r="A651" s="9">
        <v>43151</v>
      </c>
      <c r="B651" s="10" t="s">
        <v>193</v>
      </c>
      <c r="C651" s="10">
        <v>1500</v>
      </c>
      <c r="D651" s="10" t="s">
        <v>11</v>
      </c>
      <c r="E651" s="17">
        <v>820</v>
      </c>
      <c r="F651" s="10">
        <v>832</v>
      </c>
      <c r="G651" s="4">
        <v>0</v>
      </c>
      <c r="H651" s="1">
        <f t="shared" si="971"/>
        <v>18000</v>
      </c>
      <c r="I651" s="2">
        <f t="shared" si="969"/>
        <v>12</v>
      </c>
      <c r="J651" s="2">
        <f t="shared" si="970"/>
        <v>18000</v>
      </c>
    </row>
    <row r="652" spans="1:10" ht="15" customHeight="1">
      <c r="A652" s="9">
        <v>43145</v>
      </c>
      <c r="B652" s="10" t="s">
        <v>163</v>
      </c>
      <c r="C652" s="10">
        <v>4000</v>
      </c>
      <c r="D652" s="10" t="s">
        <v>11</v>
      </c>
      <c r="E652" s="17">
        <v>222.55</v>
      </c>
      <c r="F652" s="10">
        <v>223.8</v>
      </c>
      <c r="G652" s="4">
        <v>0</v>
      </c>
      <c r="H652" s="1">
        <f t="shared" si="971"/>
        <v>5000</v>
      </c>
      <c r="I652" s="2">
        <f t="shared" si="969"/>
        <v>1.25</v>
      </c>
      <c r="J652" s="2">
        <f t="shared" si="970"/>
        <v>5000</v>
      </c>
    </row>
    <row r="653" spans="1:10" ht="15" customHeight="1">
      <c r="A653" s="9">
        <v>43143</v>
      </c>
      <c r="B653" s="10" t="s">
        <v>125</v>
      </c>
      <c r="C653" s="10">
        <v>300</v>
      </c>
      <c r="D653" s="10" t="s">
        <v>11</v>
      </c>
      <c r="E653" s="17">
        <v>2851</v>
      </c>
      <c r="F653" s="10">
        <v>2890</v>
      </c>
      <c r="G653" s="4">
        <v>0</v>
      </c>
      <c r="H653" s="1">
        <f t="shared" si="971"/>
        <v>11700</v>
      </c>
      <c r="I653" s="2">
        <f t="shared" si="969"/>
        <v>39</v>
      </c>
      <c r="J653" s="2">
        <f t="shared" si="970"/>
        <v>11700</v>
      </c>
    </row>
    <row r="654" spans="1:10" ht="15" customHeight="1">
      <c r="A654" s="9">
        <v>43140</v>
      </c>
      <c r="B654" s="10" t="s">
        <v>126</v>
      </c>
      <c r="C654" s="10">
        <v>4500</v>
      </c>
      <c r="D654" s="10" t="s">
        <v>11</v>
      </c>
      <c r="E654" s="17">
        <v>130.5</v>
      </c>
      <c r="F654" s="10">
        <v>132</v>
      </c>
      <c r="G654" s="4">
        <v>0</v>
      </c>
      <c r="H654" s="1">
        <f t="shared" si="971"/>
        <v>6750</v>
      </c>
      <c r="I654" s="2">
        <f t="shared" si="969"/>
        <v>1.5</v>
      </c>
      <c r="J654" s="2">
        <f t="shared" si="970"/>
        <v>6750</v>
      </c>
    </row>
    <row r="655" spans="1:10" ht="15" customHeight="1">
      <c r="A655" s="9">
        <v>43139</v>
      </c>
      <c r="B655" s="10" t="s">
        <v>192</v>
      </c>
      <c r="C655" s="10">
        <v>5000</v>
      </c>
      <c r="D655" s="10" t="s">
        <v>11</v>
      </c>
      <c r="E655" s="17">
        <v>233</v>
      </c>
      <c r="F655" s="10">
        <v>234</v>
      </c>
      <c r="G655" s="4">
        <v>0</v>
      </c>
      <c r="H655" s="1">
        <f t="shared" si="971"/>
        <v>5000</v>
      </c>
      <c r="I655" s="2">
        <f t="shared" si="969"/>
        <v>1</v>
      </c>
      <c r="J655" s="2">
        <f t="shared" si="970"/>
        <v>5000</v>
      </c>
    </row>
    <row r="656" spans="1:10" ht="15" customHeight="1">
      <c r="A656" s="9">
        <v>43139</v>
      </c>
      <c r="B656" s="10" t="s">
        <v>125</v>
      </c>
      <c r="C656" s="10">
        <v>300</v>
      </c>
      <c r="D656" s="10" t="s">
        <v>11</v>
      </c>
      <c r="E656" s="17">
        <v>2810</v>
      </c>
      <c r="F656" s="10">
        <v>2840</v>
      </c>
      <c r="G656" s="4">
        <v>0</v>
      </c>
      <c r="H656" s="1">
        <f t="shared" si="971"/>
        <v>9000</v>
      </c>
      <c r="I656" s="2">
        <f t="shared" si="969"/>
        <v>30</v>
      </c>
      <c r="J656" s="2">
        <f t="shared" si="970"/>
        <v>9000</v>
      </c>
    </row>
    <row r="657" spans="1:10" ht="15" customHeight="1">
      <c r="A657" s="9">
        <v>43139</v>
      </c>
      <c r="B657" s="10" t="s">
        <v>191</v>
      </c>
      <c r="C657" s="10">
        <v>1000</v>
      </c>
      <c r="D657" s="10" t="s">
        <v>11</v>
      </c>
      <c r="E657" s="17">
        <v>948</v>
      </c>
      <c r="F657" s="10">
        <v>958</v>
      </c>
      <c r="G657" s="4">
        <v>0</v>
      </c>
      <c r="H657" s="1">
        <f t="shared" si="971"/>
        <v>10000</v>
      </c>
      <c r="I657" s="2">
        <f t="shared" si="969"/>
        <v>10</v>
      </c>
      <c r="J657" s="2">
        <f t="shared" si="970"/>
        <v>10000</v>
      </c>
    </row>
    <row r="658" spans="1:10" ht="15" customHeight="1">
      <c r="A658" s="9">
        <v>43133</v>
      </c>
      <c r="B658" s="10" t="s">
        <v>190</v>
      </c>
      <c r="C658" s="10">
        <v>3500</v>
      </c>
      <c r="D658" s="10" t="s">
        <v>11</v>
      </c>
      <c r="E658" s="17">
        <v>260</v>
      </c>
      <c r="F658" s="10">
        <v>262</v>
      </c>
      <c r="G658" s="4">
        <v>0</v>
      </c>
      <c r="H658" s="1">
        <f t="shared" si="971"/>
        <v>7000</v>
      </c>
      <c r="I658" s="2">
        <f t="shared" si="969"/>
        <v>2</v>
      </c>
      <c r="J658" s="2">
        <f t="shared" si="970"/>
        <v>7000</v>
      </c>
    </row>
    <row r="659" spans="1:10" ht="15" customHeight="1">
      <c r="A659" s="9">
        <v>43132</v>
      </c>
      <c r="B659" s="10" t="s">
        <v>189</v>
      </c>
      <c r="C659" s="10">
        <v>9000</v>
      </c>
      <c r="D659" s="10" t="s">
        <v>29</v>
      </c>
      <c r="E659" s="17">
        <v>142</v>
      </c>
      <c r="F659" s="10">
        <v>144</v>
      </c>
      <c r="G659" s="4">
        <v>0</v>
      </c>
      <c r="H659" s="1">
        <f t="shared" si="971"/>
        <v>-18000</v>
      </c>
      <c r="I659" s="2">
        <f t="shared" si="969"/>
        <v>-2</v>
      </c>
      <c r="J659" s="2">
        <f t="shared" si="970"/>
        <v>-18000</v>
      </c>
    </row>
    <row r="660" spans="1:10" ht="15" customHeight="1">
      <c r="A660" s="9">
        <v>43132</v>
      </c>
      <c r="B660" s="10" t="s">
        <v>188</v>
      </c>
      <c r="C660" s="10">
        <v>7500</v>
      </c>
      <c r="D660" s="10" t="s">
        <v>11</v>
      </c>
      <c r="E660" s="17">
        <v>101</v>
      </c>
      <c r="F660" s="10">
        <v>101.75</v>
      </c>
      <c r="G660" s="4">
        <v>0</v>
      </c>
      <c r="H660" s="1">
        <f t="shared" si="971"/>
        <v>5625</v>
      </c>
      <c r="I660" s="2">
        <f t="shared" si="969"/>
        <v>0.75</v>
      </c>
      <c r="J660" s="2">
        <f t="shared" si="970"/>
        <v>5625</v>
      </c>
    </row>
    <row r="661" spans="1:10" ht="15" customHeight="1">
      <c r="A661" s="9">
        <v>43131</v>
      </c>
      <c r="B661" s="10" t="s">
        <v>146</v>
      </c>
      <c r="C661" s="10">
        <v>3000</v>
      </c>
      <c r="D661" s="10" t="s">
        <v>11</v>
      </c>
      <c r="E661" s="17">
        <v>263</v>
      </c>
      <c r="F661" s="10">
        <v>259</v>
      </c>
      <c r="G661" s="4">
        <v>0</v>
      </c>
      <c r="H661" s="1">
        <f t="shared" si="971"/>
        <v>-12000</v>
      </c>
      <c r="I661" s="2">
        <f t="shared" si="969"/>
        <v>-4</v>
      </c>
      <c r="J661" s="2">
        <f t="shared" si="970"/>
        <v>-12000</v>
      </c>
    </row>
    <row r="662" spans="1:10" ht="15" customHeight="1">
      <c r="A662" s="9">
        <v>43125</v>
      </c>
      <c r="B662" s="10" t="s">
        <v>187</v>
      </c>
      <c r="C662" s="10">
        <v>2000</v>
      </c>
      <c r="D662" s="10" t="s">
        <v>11</v>
      </c>
      <c r="E662" s="17">
        <v>492</v>
      </c>
      <c r="F662" s="10">
        <v>494.5</v>
      </c>
      <c r="G662" s="4">
        <v>0</v>
      </c>
      <c r="H662" s="1">
        <f t="shared" si="971"/>
        <v>5000</v>
      </c>
      <c r="I662" s="2">
        <f t="shared" si="969"/>
        <v>2.5</v>
      </c>
      <c r="J662" s="2">
        <f t="shared" si="970"/>
        <v>5000</v>
      </c>
    </row>
    <row r="663" spans="1:10" ht="15" customHeight="1">
      <c r="A663" s="9">
        <v>43124</v>
      </c>
      <c r="B663" s="10" t="s">
        <v>187</v>
      </c>
      <c r="C663" s="10">
        <v>2000</v>
      </c>
      <c r="D663" s="10" t="s">
        <v>11</v>
      </c>
      <c r="E663" s="17">
        <v>486</v>
      </c>
      <c r="F663" s="10">
        <v>491</v>
      </c>
      <c r="G663" s="4">
        <v>0</v>
      </c>
      <c r="H663" s="1">
        <f t="shared" si="971"/>
        <v>10000</v>
      </c>
      <c r="I663" s="2">
        <f t="shared" si="969"/>
        <v>5</v>
      </c>
      <c r="J663" s="2">
        <f t="shared" si="970"/>
        <v>10000</v>
      </c>
    </row>
    <row r="664" spans="1:10" ht="15" customHeight="1">
      <c r="A664" s="9">
        <v>43123</v>
      </c>
      <c r="B664" s="10" t="s">
        <v>186</v>
      </c>
      <c r="C664" s="10">
        <v>4500</v>
      </c>
      <c r="D664" s="10" t="s">
        <v>11</v>
      </c>
      <c r="E664" s="17">
        <v>268</v>
      </c>
      <c r="F664" s="10">
        <v>271</v>
      </c>
      <c r="G664" s="4">
        <v>0</v>
      </c>
      <c r="H664" s="1">
        <f t="shared" si="971"/>
        <v>13500</v>
      </c>
      <c r="I664" s="2">
        <f t="shared" si="969"/>
        <v>3</v>
      </c>
      <c r="J664" s="2">
        <f t="shared" si="970"/>
        <v>13500</v>
      </c>
    </row>
    <row r="665" spans="1:10" ht="15" customHeight="1">
      <c r="A665" s="9">
        <v>43119</v>
      </c>
      <c r="B665" s="10" t="s">
        <v>186</v>
      </c>
      <c r="C665" s="10">
        <v>4500</v>
      </c>
      <c r="D665" s="10" t="s">
        <v>29</v>
      </c>
      <c r="E665" s="17">
        <v>257</v>
      </c>
      <c r="F665" s="10">
        <v>255</v>
      </c>
      <c r="G665" s="4">
        <v>0</v>
      </c>
      <c r="H665" s="1">
        <f t="shared" si="971"/>
        <v>9000</v>
      </c>
      <c r="I665" s="2">
        <f t="shared" si="969"/>
        <v>2</v>
      </c>
      <c r="J665" s="2">
        <f t="shared" si="970"/>
        <v>9000</v>
      </c>
    </row>
    <row r="666" spans="1:10" ht="15" customHeight="1">
      <c r="A666" s="9">
        <v>43117</v>
      </c>
      <c r="B666" s="10" t="s">
        <v>175</v>
      </c>
      <c r="C666" s="10">
        <v>2500</v>
      </c>
      <c r="D666" s="10" t="s">
        <v>11</v>
      </c>
      <c r="E666" s="17">
        <v>429</v>
      </c>
      <c r="F666" s="10">
        <v>433.5</v>
      </c>
      <c r="G666" s="4">
        <v>0</v>
      </c>
      <c r="H666" s="1">
        <f t="shared" si="971"/>
        <v>11250</v>
      </c>
      <c r="I666" s="2">
        <f t="shared" si="969"/>
        <v>4.5</v>
      </c>
      <c r="J666" s="2">
        <f t="shared" si="970"/>
        <v>11250</v>
      </c>
    </row>
    <row r="667" spans="1:10" ht="15" customHeight="1">
      <c r="A667" s="9">
        <v>43116</v>
      </c>
      <c r="B667" s="10" t="s">
        <v>16</v>
      </c>
      <c r="C667" s="10">
        <v>3000</v>
      </c>
      <c r="D667" s="10" t="s">
        <v>29</v>
      </c>
      <c r="E667" s="17">
        <v>298</v>
      </c>
      <c r="F667" s="10">
        <v>296</v>
      </c>
      <c r="G667" s="4">
        <v>0</v>
      </c>
      <c r="H667" s="1">
        <f t="shared" si="971"/>
        <v>6000</v>
      </c>
      <c r="I667" s="2">
        <f t="shared" si="969"/>
        <v>2</v>
      </c>
      <c r="J667" s="2">
        <f t="shared" si="970"/>
        <v>6000</v>
      </c>
    </row>
    <row r="668" spans="1:10" ht="15" customHeight="1">
      <c r="A668" s="9">
        <v>43112</v>
      </c>
      <c r="B668" s="10" t="s">
        <v>38</v>
      </c>
      <c r="C668" s="10">
        <v>6000</v>
      </c>
      <c r="D668" s="10" t="s">
        <v>11</v>
      </c>
      <c r="E668" s="17">
        <v>161.4</v>
      </c>
      <c r="F668" s="10">
        <v>162.25</v>
      </c>
      <c r="G668" s="4">
        <v>0</v>
      </c>
      <c r="H668" s="1">
        <f t="shared" si="971"/>
        <v>5099.9999999999654</v>
      </c>
      <c r="I668" s="2">
        <f t="shared" si="969"/>
        <v>0.8499999999999942</v>
      </c>
      <c r="J668" s="2">
        <f t="shared" si="970"/>
        <v>5099.9999999999654</v>
      </c>
    </row>
    <row r="669" spans="1:10" ht="15" customHeight="1">
      <c r="A669" s="9">
        <v>43109</v>
      </c>
      <c r="B669" s="10" t="s">
        <v>183</v>
      </c>
      <c r="C669" s="10">
        <v>5000</v>
      </c>
      <c r="D669" s="10" t="s">
        <v>11</v>
      </c>
      <c r="E669" s="17">
        <v>266.5</v>
      </c>
      <c r="F669" s="10">
        <v>270</v>
      </c>
      <c r="G669" s="4">
        <v>0</v>
      </c>
      <c r="H669" s="1">
        <f t="shared" si="971"/>
        <v>17500</v>
      </c>
      <c r="I669" s="2">
        <f t="shared" si="969"/>
        <v>3.5</v>
      </c>
      <c r="J669" s="2">
        <f t="shared" si="970"/>
        <v>17500</v>
      </c>
    </row>
    <row r="670" spans="1:10" ht="15" customHeight="1">
      <c r="A670" s="9">
        <v>43105</v>
      </c>
      <c r="B670" s="10" t="s">
        <v>136</v>
      </c>
      <c r="C670" s="10">
        <v>5000</v>
      </c>
      <c r="D670" s="10" t="s">
        <v>11</v>
      </c>
      <c r="E670" s="17">
        <v>265</v>
      </c>
      <c r="F670" s="10">
        <v>262</v>
      </c>
      <c r="G670" s="4">
        <v>0</v>
      </c>
      <c r="H670" s="1">
        <f t="shared" si="971"/>
        <v>-15000</v>
      </c>
      <c r="I670" s="2">
        <f t="shared" si="969"/>
        <v>-3</v>
      </c>
      <c r="J670" s="2">
        <f t="shared" si="970"/>
        <v>-15000</v>
      </c>
    </row>
    <row r="671" spans="1:10" ht="15" customHeight="1">
      <c r="A671" s="9">
        <v>43105</v>
      </c>
      <c r="B671" s="10" t="s">
        <v>183</v>
      </c>
      <c r="C671" s="10">
        <v>7000</v>
      </c>
      <c r="D671" s="10" t="s">
        <v>11</v>
      </c>
      <c r="E671" s="17">
        <v>111</v>
      </c>
      <c r="F671" s="10">
        <v>113</v>
      </c>
      <c r="G671" s="4">
        <v>0</v>
      </c>
      <c r="H671" s="1">
        <f t="shared" si="971"/>
        <v>14000</v>
      </c>
      <c r="I671" s="2">
        <f t="shared" si="969"/>
        <v>2</v>
      </c>
      <c r="J671" s="2">
        <f t="shared" si="970"/>
        <v>14000</v>
      </c>
    </row>
    <row r="672" spans="1:10" ht="15" customHeight="1">
      <c r="A672" s="9">
        <v>43104</v>
      </c>
      <c r="B672" s="10" t="s">
        <v>185</v>
      </c>
      <c r="C672" s="10">
        <v>12000</v>
      </c>
      <c r="D672" s="10" t="s">
        <v>11</v>
      </c>
      <c r="E672" s="17">
        <v>95.45</v>
      </c>
      <c r="F672" s="10">
        <v>97</v>
      </c>
      <c r="G672" s="4">
        <v>0</v>
      </c>
      <c r="H672" s="1">
        <f t="shared" si="971"/>
        <v>18599.999999999967</v>
      </c>
      <c r="I672" s="2">
        <f t="shared" si="969"/>
        <v>1.5499999999999974</v>
      </c>
      <c r="J672" s="2">
        <f t="shared" si="970"/>
        <v>18599.999999999967</v>
      </c>
    </row>
    <row r="673" spans="1:10" ht="15" customHeight="1">
      <c r="A673" s="9">
        <v>43104</v>
      </c>
      <c r="B673" s="10" t="s">
        <v>184</v>
      </c>
      <c r="C673" s="10">
        <v>6000</v>
      </c>
      <c r="D673" s="10" t="s">
        <v>11</v>
      </c>
      <c r="E673" s="17">
        <v>153</v>
      </c>
      <c r="F673" s="10">
        <v>155</v>
      </c>
      <c r="G673" s="4">
        <v>0</v>
      </c>
      <c r="H673" s="1">
        <f t="shared" si="971"/>
        <v>12000</v>
      </c>
      <c r="I673" s="2">
        <f t="shared" si="969"/>
        <v>2</v>
      </c>
      <c r="J673" s="2">
        <f t="shared" si="970"/>
        <v>12000</v>
      </c>
    </row>
    <row r="674" spans="1:10" ht="15" customHeight="1">
      <c r="A674" s="9">
        <v>43103</v>
      </c>
      <c r="B674" s="10" t="s">
        <v>183</v>
      </c>
      <c r="C674" s="10">
        <v>7000</v>
      </c>
      <c r="D674" s="10" t="s">
        <v>11</v>
      </c>
      <c r="E674" s="17">
        <v>102.5</v>
      </c>
      <c r="F674" s="10">
        <v>104</v>
      </c>
      <c r="G674" s="4">
        <v>0</v>
      </c>
      <c r="H674" s="1">
        <f t="shared" si="971"/>
        <v>10500</v>
      </c>
      <c r="I674" s="2">
        <f t="shared" si="969"/>
        <v>1.5</v>
      </c>
      <c r="J674" s="2">
        <f t="shared" si="970"/>
        <v>10500</v>
      </c>
    </row>
    <row r="675" spans="1:10" ht="15" customHeight="1">
      <c r="A675" s="9">
        <v>43103</v>
      </c>
      <c r="B675" s="10" t="s">
        <v>142</v>
      </c>
      <c r="C675" s="10">
        <v>3000</v>
      </c>
      <c r="D675" s="10" t="s">
        <v>11</v>
      </c>
      <c r="E675" s="17">
        <v>347</v>
      </c>
      <c r="F675" s="10">
        <v>351.45</v>
      </c>
      <c r="G675" s="4">
        <v>0</v>
      </c>
      <c r="H675" s="1">
        <f t="shared" si="971"/>
        <v>13349.999999999965</v>
      </c>
      <c r="I675" s="2">
        <f t="shared" si="969"/>
        <v>4.4499999999999886</v>
      </c>
      <c r="J675" s="2">
        <f t="shared" si="970"/>
        <v>13349.999999999965</v>
      </c>
    </row>
    <row r="676" spans="1:10" ht="15" customHeight="1">
      <c r="A676" s="9">
        <v>43102</v>
      </c>
      <c r="B676" s="10" t="s">
        <v>169</v>
      </c>
      <c r="C676" s="10">
        <v>3000</v>
      </c>
      <c r="D676" s="10" t="s">
        <v>29</v>
      </c>
      <c r="E676" s="17">
        <v>303.5</v>
      </c>
      <c r="F676" s="10">
        <v>303.5</v>
      </c>
      <c r="G676" s="4">
        <v>0</v>
      </c>
      <c r="H676" s="1">
        <f t="shared" si="971"/>
        <v>0</v>
      </c>
      <c r="I676" s="2">
        <f t="shared" si="969"/>
        <v>0</v>
      </c>
      <c r="J676" s="2">
        <f t="shared" si="970"/>
        <v>0</v>
      </c>
    </row>
    <row r="677" spans="1:10" ht="15" customHeight="1">
      <c r="A677" s="9">
        <v>43102</v>
      </c>
      <c r="B677" s="10" t="s">
        <v>143</v>
      </c>
      <c r="C677" s="10">
        <v>6000</v>
      </c>
      <c r="D677" s="10" t="s">
        <v>29</v>
      </c>
      <c r="E677" s="17">
        <v>120.3</v>
      </c>
      <c r="F677" s="10">
        <v>119.45</v>
      </c>
      <c r="G677" s="4">
        <v>0</v>
      </c>
      <c r="H677" s="1">
        <f t="shared" si="971"/>
        <v>5099.9999999999654</v>
      </c>
      <c r="I677" s="2">
        <f t="shared" si="969"/>
        <v>0.8499999999999942</v>
      </c>
      <c r="J677" s="2">
        <f t="shared" si="970"/>
        <v>5099.9999999999654</v>
      </c>
    </row>
    <row r="678" spans="1:10" ht="15" customHeight="1">
      <c r="A678" s="9">
        <v>43101</v>
      </c>
      <c r="B678" s="10" t="s">
        <v>182</v>
      </c>
      <c r="C678" s="10">
        <v>9000</v>
      </c>
      <c r="D678" s="10" t="s">
        <v>11</v>
      </c>
      <c r="E678" s="17">
        <v>129.5</v>
      </c>
      <c r="F678" s="10">
        <v>128</v>
      </c>
      <c r="G678" s="4">
        <v>0</v>
      </c>
      <c r="H678" s="1">
        <f t="shared" si="971"/>
        <v>-13500</v>
      </c>
      <c r="I678" s="2">
        <f t="shared" si="969"/>
        <v>-1.5</v>
      </c>
      <c r="J678" s="2">
        <f t="shared" si="970"/>
        <v>-13500</v>
      </c>
    </row>
    <row r="679" spans="1:10" ht="15" customHeight="1">
      <c r="A679" s="9">
        <v>43101</v>
      </c>
      <c r="B679" s="10" t="s">
        <v>181</v>
      </c>
      <c r="C679" s="10">
        <v>4500</v>
      </c>
      <c r="D679" s="10" t="s">
        <v>11</v>
      </c>
      <c r="E679" s="17">
        <v>185.5</v>
      </c>
      <c r="F679" s="10">
        <v>187.5</v>
      </c>
      <c r="G679" s="4">
        <v>0</v>
      </c>
      <c r="H679" s="1">
        <f t="shared" si="971"/>
        <v>9000</v>
      </c>
      <c r="I679" s="2">
        <f t="shared" si="969"/>
        <v>2</v>
      </c>
      <c r="J679" s="2">
        <f t="shared" si="970"/>
        <v>9000</v>
      </c>
    </row>
    <row r="680" spans="1:10" ht="15" customHeight="1">
      <c r="A680" s="9">
        <v>43098</v>
      </c>
      <c r="B680" s="10" t="s">
        <v>180</v>
      </c>
      <c r="C680" s="10">
        <v>2750</v>
      </c>
      <c r="D680" s="10" t="s">
        <v>11</v>
      </c>
      <c r="E680" s="17">
        <v>339</v>
      </c>
      <c r="F680" s="10">
        <v>343</v>
      </c>
      <c r="G680" s="4">
        <v>0</v>
      </c>
      <c r="H680" s="1">
        <f t="shared" si="971"/>
        <v>11000</v>
      </c>
      <c r="I680" s="2">
        <f t="shared" si="969"/>
        <v>4</v>
      </c>
      <c r="J680" s="2">
        <f t="shared" si="970"/>
        <v>11000</v>
      </c>
    </row>
    <row r="681" spans="1:10" ht="15" customHeight="1">
      <c r="A681" s="9">
        <v>43098</v>
      </c>
      <c r="B681" s="10" t="s">
        <v>179</v>
      </c>
      <c r="C681" s="10">
        <v>1200</v>
      </c>
      <c r="D681" s="10" t="s">
        <v>11</v>
      </c>
      <c r="E681" s="17">
        <v>554</v>
      </c>
      <c r="F681" s="10">
        <v>563</v>
      </c>
      <c r="G681" s="4">
        <v>0</v>
      </c>
      <c r="H681" s="1">
        <f t="shared" ref="H681:H698" si="972">(IF(D681="SELL",E681-F681,IF(D681="BUY",F681-E681)))*C681</f>
        <v>10800</v>
      </c>
      <c r="I681" s="2">
        <f t="shared" si="969"/>
        <v>9</v>
      </c>
      <c r="J681" s="2">
        <f t="shared" si="970"/>
        <v>10800</v>
      </c>
    </row>
    <row r="682" spans="1:10" ht="15" customHeight="1">
      <c r="A682" s="9">
        <v>43098</v>
      </c>
      <c r="B682" s="10" t="s">
        <v>151</v>
      </c>
      <c r="C682" s="10">
        <v>2000</v>
      </c>
      <c r="D682" s="10" t="s">
        <v>11</v>
      </c>
      <c r="E682" s="17">
        <v>567</v>
      </c>
      <c r="F682" s="10">
        <v>570</v>
      </c>
      <c r="G682" s="4">
        <v>0</v>
      </c>
      <c r="H682" s="1">
        <f t="shared" si="972"/>
        <v>6000</v>
      </c>
      <c r="I682" s="2">
        <f t="shared" si="969"/>
        <v>3</v>
      </c>
      <c r="J682" s="2">
        <f t="shared" si="970"/>
        <v>6000</v>
      </c>
    </row>
    <row r="683" spans="1:10" ht="15" customHeight="1">
      <c r="A683" s="9">
        <v>43097</v>
      </c>
      <c r="B683" s="10" t="s">
        <v>136</v>
      </c>
      <c r="C683" s="10">
        <v>5000</v>
      </c>
      <c r="D683" s="10" t="s">
        <v>11</v>
      </c>
      <c r="E683" s="17">
        <v>257</v>
      </c>
      <c r="F683" s="10">
        <v>259.5</v>
      </c>
      <c r="G683" s="4">
        <v>0</v>
      </c>
      <c r="H683" s="1">
        <f t="shared" si="972"/>
        <v>12500</v>
      </c>
      <c r="I683" s="2">
        <f t="shared" si="969"/>
        <v>2.5</v>
      </c>
      <c r="J683" s="2">
        <f t="shared" si="970"/>
        <v>12500</v>
      </c>
    </row>
    <row r="684" spans="1:10" ht="15" customHeight="1">
      <c r="A684" s="9">
        <v>43097</v>
      </c>
      <c r="B684" s="10" t="s">
        <v>177</v>
      </c>
      <c r="C684" s="10">
        <v>12000</v>
      </c>
      <c r="D684" s="10" t="s">
        <v>11</v>
      </c>
      <c r="E684" s="17">
        <v>92.5</v>
      </c>
      <c r="F684" s="10">
        <v>93</v>
      </c>
      <c r="G684" s="4">
        <v>0</v>
      </c>
      <c r="H684" s="1">
        <f t="shared" si="972"/>
        <v>6000</v>
      </c>
      <c r="I684" s="2">
        <f t="shared" si="969"/>
        <v>0.5</v>
      </c>
      <c r="J684" s="2">
        <f t="shared" si="970"/>
        <v>6000</v>
      </c>
    </row>
    <row r="685" spans="1:10" ht="15" customHeight="1">
      <c r="A685" s="9">
        <v>43097</v>
      </c>
      <c r="B685" s="10" t="s">
        <v>178</v>
      </c>
      <c r="C685" s="10">
        <v>6000</v>
      </c>
      <c r="D685" s="10" t="s">
        <v>29</v>
      </c>
      <c r="E685" s="17">
        <v>155</v>
      </c>
      <c r="F685" s="10">
        <v>154.25</v>
      </c>
      <c r="G685" s="4">
        <v>0</v>
      </c>
      <c r="H685" s="1">
        <f t="shared" si="972"/>
        <v>4500</v>
      </c>
      <c r="I685" s="2">
        <f t="shared" si="969"/>
        <v>0.75</v>
      </c>
      <c r="J685" s="2">
        <f t="shared" si="970"/>
        <v>4500</v>
      </c>
    </row>
    <row r="686" spans="1:10" ht="15" customHeight="1">
      <c r="A686" s="9">
        <v>43091</v>
      </c>
      <c r="B686" s="10" t="s">
        <v>135</v>
      </c>
      <c r="C686" s="10">
        <v>3750</v>
      </c>
      <c r="D686" s="10" t="s">
        <v>11</v>
      </c>
      <c r="E686" s="17">
        <v>191</v>
      </c>
      <c r="F686" s="10">
        <v>192.5</v>
      </c>
      <c r="G686" s="4">
        <v>0</v>
      </c>
      <c r="H686" s="1">
        <f t="shared" si="972"/>
        <v>5625</v>
      </c>
      <c r="I686" s="2">
        <f t="shared" si="969"/>
        <v>1.5</v>
      </c>
      <c r="J686" s="2">
        <f t="shared" si="970"/>
        <v>5625</v>
      </c>
    </row>
    <row r="687" spans="1:10" ht="15" customHeight="1">
      <c r="A687" s="9">
        <v>43091</v>
      </c>
      <c r="B687" s="10" t="s">
        <v>157</v>
      </c>
      <c r="C687" s="10">
        <v>4500</v>
      </c>
      <c r="D687" s="10" t="s">
        <v>11</v>
      </c>
      <c r="E687" s="17">
        <v>305</v>
      </c>
      <c r="F687" s="10">
        <v>306.5</v>
      </c>
      <c r="G687" s="4">
        <v>0</v>
      </c>
      <c r="H687" s="1">
        <f t="shared" si="972"/>
        <v>6750</v>
      </c>
      <c r="I687" s="2">
        <f t="shared" si="969"/>
        <v>1.5</v>
      </c>
      <c r="J687" s="2">
        <f t="shared" si="970"/>
        <v>6750</v>
      </c>
    </row>
    <row r="688" spans="1:10" ht="15" customHeight="1">
      <c r="A688" s="9">
        <v>43090</v>
      </c>
      <c r="B688" s="10" t="s">
        <v>177</v>
      </c>
      <c r="C688" s="10">
        <v>12000</v>
      </c>
      <c r="D688" s="10" t="s">
        <v>11</v>
      </c>
      <c r="E688" s="17">
        <v>90.5</v>
      </c>
      <c r="F688" s="10">
        <v>92</v>
      </c>
      <c r="G688" s="4">
        <v>0</v>
      </c>
      <c r="H688" s="1">
        <f t="shared" si="972"/>
        <v>18000</v>
      </c>
      <c r="I688" s="2">
        <f t="shared" si="969"/>
        <v>1.5</v>
      </c>
      <c r="J688" s="2">
        <f t="shared" si="970"/>
        <v>18000</v>
      </c>
    </row>
    <row r="689" spans="1:10" ht="15" customHeight="1">
      <c r="A689" s="9">
        <v>43090</v>
      </c>
      <c r="B689" s="10" t="s">
        <v>126</v>
      </c>
      <c r="C689" s="10">
        <v>4500</v>
      </c>
      <c r="D689" s="10" t="s">
        <v>11</v>
      </c>
      <c r="E689" s="17">
        <v>149</v>
      </c>
      <c r="F689" s="10">
        <v>150.5</v>
      </c>
      <c r="G689" s="4">
        <v>0</v>
      </c>
      <c r="H689" s="1">
        <f t="shared" si="972"/>
        <v>6750</v>
      </c>
      <c r="I689" s="2">
        <f t="shared" si="969"/>
        <v>1.5</v>
      </c>
      <c r="J689" s="2">
        <f t="shared" si="970"/>
        <v>6750</v>
      </c>
    </row>
    <row r="690" spans="1:10" ht="15" customHeight="1">
      <c r="A690" s="9">
        <v>43089</v>
      </c>
      <c r="B690" s="10" t="s">
        <v>46</v>
      </c>
      <c r="C690" s="10">
        <v>1500</v>
      </c>
      <c r="D690" s="10" t="s">
        <v>11</v>
      </c>
      <c r="E690" s="17">
        <v>480</v>
      </c>
      <c r="F690" s="10">
        <v>480</v>
      </c>
      <c r="G690" s="4">
        <v>0</v>
      </c>
      <c r="H690" s="1">
        <f t="shared" si="972"/>
        <v>0</v>
      </c>
      <c r="I690" s="2">
        <f t="shared" si="969"/>
        <v>0</v>
      </c>
      <c r="J690" s="2">
        <f t="shared" si="970"/>
        <v>0</v>
      </c>
    </row>
    <row r="691" spans="1:10" ht="15" customHeight="1">
      <c r="A691" s="9">
        <v>43089</v>
      </c>
      <c r="B691" s="10" t="s">
        <v>95</v>
      </c>
      <c r="C691" s="10">
        <v>1500</v>
      </c>
      <c r="D691" s="10" t="s">
        <v>11</v>
      </c>
      <c r="E691" s="17">
        <v>617</v>
      </c>
      <c r="F691" s="10">
        <v>621</v>
      </c>
      <c r="G691" s="4">
        <v>0</v>
      </c>
      <c r="H691" s="1">
        <f t="shared" si="972"/>
        <v>6000</v>
      </c>
      <c r="I691" s="2">
        <f t="shared" si="969"/>
        <v>4</v>
      </c>
      <c r="J691" s="2">
        <f t="shared" si="970"/>
        <v>6000</v>
      </c>
    </row>
    <row r="692" spans="1:10" ht="15" customHeight="1">
      <c r="A692" s="9">
        <v>43088</v>
      </c>
      <c r="B692" s="10" t="s">
        <v>176</v>
      </c>
      <c r="C692" s="10">
        <v>600</v>
      </c>
      <c r="D692" s="10" t="s">
        <v>11</v>
      </c>
      <c r="E692" s="17">
        <v>1441</v>
      </c>
      <c r="F692" s="10">
        <v>1458.85</v>
      </c>
      <c r="G692" s="4">
        <v>0</v>
      </c>
      <c r="H692" s="1">
        <f t="shared" si="972"/>
        <v>10709.999999999945</v>
      </c>
      <c r="I692" s="2">
        <f t="shared" si="969"/>
        <v>17.849999999999909</v>
      </c>
      <c r="J692" s="2">
        <f t="shared" si="970"/>
        <v>10709.999999999945</v>
      </c>
    </row>
    <row r="693" spans="1:10" ht="15" customHeight="1">
      <c r="A693" s="9">
        <v>43087</v>
      </c>
      <c r="B693" s="10" t="s">
        <v>175</v>
      </c>
      <c r="C693" s="10">
        <v>2500</v>
      </c>
      <c r="D693" s="10" t="s">
        <v>11</v>
      </c>
      <c r="E693" s="17">
        <v>409</v>
      </c>
      <c r="F693" s="10">
        <v>415</v>
      </c>
      <c r="G693" s="4">
        <v>0</v>
      </c>
      <c r="H693" s="1">
        <f t="shared" si="972"/>
        <v>15000</v>
      </c>
      <c r="I693" s="2">
        <f t="shared" si="969"/>
        <v>6</v>
      </c>
      <c r="J693" s="2">
        <f t="shared" si="970"/>
        <v>15000</v>
      </c>
    </row>
    <row r="694" spans="1:10" ht="15" customHeight="1">
      <c r="A694" s="9">
        <v>43084</v>
      </c>
      <c r="B694" s="10" t="s">
        <v>173</v>
      </c>
      <c r="C694" s="10">
        <v>6000</v>
      </c>
      <c r="D694" s="10" t="s">
        <v>11</v>
      </c>
      <c r="E694" s="17">
        <v>179</v>
      </c>
      <c r="F694" s="10">
        <v>181</v>
      </c>
      <c r="G694" s="4">
        <v>0</v>
      </c>
      <c r="H694" s="1">
        <f t="shared" si="972"/>
        <v>12000</v>
      </c>
      <c r="I694" s="2">
        <f t="shared" si="969"/>
        <v>2</v>
      </c>
      <c r="J694" s="2">
        <f t="shared" si="970"/>
        <v>12000</v>
      </c>
    </row>
    <row r="695" spans="1:10" ht="15" customHeight="1">
      <c r="A695" s="9">
        <v>43084</v>
      </c>
      <c r="B695" s="10" t="s">
        <v>174</v>
      </c>
      <c r="C695" s="10">
        <v>2500</v>
      </c>
      <c r="D695" s="10" t="s">
        <v>11</v>
      </c>
      <c r="E695" s="17">
        <v>215</v>
      </c>
      <c r="F695" s="10">
        <v>217</v>
      </c>
      <c r="G695" s="4">
        <v>0</v>
      </c>
      <c r="H695" s="1">
        <f t="shared" si="972"/>
        <v>5000</v>
      </c>
      <c r="I695" s="2">
        <f t="shared" si="969"/>
        <v>2</v>
      </c>
      <c r="J695" s="2">
        <f t="shared" si="970"/>
        <v>5000</v>
      </c>
    </row>
    <row r="696" spans="1:10" ht="15" customHeight="1">
      <c r="A696" s="9">
        <v>43083</v>
      </c>
      <c r="B696" s="10" t="s">
        <v>172</v>
      </c>
      <c r="C696" s="10">
        <v>3084</v>
      </c>
      <c r="D696" s="10" t="s">
        <v>11</v>
      </c>
      <c r="E696" s="17">
        <v>358</v>
      </c>
      <c r="F696" s="10">
        <v>362</v>
      </c>
      <c r="G696" s="4">
        <v>0</v>
      </c>
      <c r="H696" s="1">
        <f t="shared" si="972"/>
        <v>12336</v>
      </c>
      <c r="I696" s="2">
        <f t="shared" si="969"/>
        <v>4</v>
      </c>
      <c r="J696" s="2">
        <f t="shared" si="970"/>
        <v>12336</v>
      </c>
    </row>
    <row r="697" spans="1:10" ht="15" customHeight="1">
      <c r="A697" s="9">
        <v>43083</v>
      </c>
      <c r="B697" s="10" t="s">
        <v>155</v>
      </c>
      <c r="C697" s="10">
        <v>300</v>
      </c>
      <c r="D697" s="10" t="s">
        <v>11</v>
      </c>
      <c r="E697" s="17">
        <v>2760</v>
      </c>
      <c r="F697" s="10">
        <v>2775</v>
      </c>
      <c r="G697" s="4">
        <v>0</v>
      </c>
      <c r="H697" s="1">
        <f t="shared" si="972"/>
        <v>4500</v>
      </c>
      <c r="I697" s="2">
        <f t="shared" si="969"/>
        <v>15</v>
      </c>
      <c r="J697" s="2">
        <f t="shared" si="970"/>
        <v>4500</v>
      </c>
    </row>
    <row r="698" spans="1:10" ht="15" customHeight="1">
      <c r="A698" s="9">
        <v>43082</v>
      </c>
      <c r="B698" s="10" t="s">
        <v>171</v>
      </c>
      <c r="C698" s="10">
        <v>6000</v>
      </c>
      <c r="D698" s="10" t="s">
        <v>29</v>
      </c>
      <c r="E698" s="17">
        <v>176</v>
      </c>
      <c r="F698" s="10">
        <v>174</v>
      </c>
      <c r="G698" s="4">
        <v>0</v>
      </c>
      <c r="H698" s="1">
        <f t="shared" si="972"/>
        <v>12000</v>
      </c>
      <c r="I698" s="2">
        <f t="shared" si="969"/>
        <v>2</v>
      </c>
      <c r="J698" s="2">
        <f t="shared" si="970"/>
        <v>12000</v>
      </c>
    </row>
    <row r="699" spans="1:10" ht="15" customHeight="1">
      <c r="A699" s="9">
        <v>43082</v>
      </c>
      <c r="B699" s="10" t="s">
        <v>170</v>
      </c>
      <c r="C699" s="10">
        <v>1400</v>
      </c>
      <c r="D699" s="10" t="s">
        <v>11</v>
      </c>
      <c r="E699" s="17">
        <v>410</v>
      </c>
      <c r="F699" s="10">
        <v>413.5</v>
      </c>
      <c r="G699" s="4">
        <v>0</v>
      </c>
      <c r="H699" s="1">
        <f t="shared" ref="H699:H713" si="973">(IF(D699="SELL",E699-F162.5010,IF(D699="BUY",F699-E699)))*C699</f>
        <v>4900</v>
      </c>
      <c r="I699" s="2">
        <f t="shared" si="969"/>
        <v>3.5</v>
      </c>
      <c r="J699" s="2">
        <f t="shared" si="970"/>
        <v>4900</v>
      </c>
    </row>
    <row r="700" spans="1:10" ht="15" customHeight="1">
      <c r="A700" s="9">
        <v>43081</v>
      </c>
      <c r="B700" s="10" t="s">
        <v>169</v>
      </c>
      <c r="C700" s="10">
        <v>3000</v>
      </c>
      <c r="D700" s="10" t="s">
        <v>11</v>
      </c>
      <c r="E700" s="17">
        <v>321</v>
      </c>
      <c r="F700" s="10">
        <v>318.5</v>
      </c>
      <c r="G700" s="4">
        <v>0</v>
      </c>
      <c r="H700" s="1">
        <f t="shared" si="973"/>
        <v>-7500</v>
      </c>
      <c r="I700" s="2">
        <f t="shared" si="969"/>
        <v>-2.5</v>
      </c>
      <c r="J700" s="2">
        <f t="shared" si="970"/>
        <v>-7500</v>
      </c>
    </row>
    <row r="701" spans="1:10" ht="15" customHeight="1">
      <c r="A701" s="9">
        <v>43081</v>
      </c>
      <c r="B701" s="10" t="s">
        <v>125</v>
      </c>
      <c r="C701" s="10">
        <v>400</v>
      </c>
      <c r="D701" s="10" t="s">
        <v>11</v>
      </c>
      <c r="E701" s="17">
        <v>2415</v>
      </c>
      <c r="F701" s="10">
        <v>2429.5</v>
      </c>
      <c r="G701" s="4">
        <v>0</v>
      </c>
      <c r="H701" s="1">
        <f t="shared" si="973"/>
        <v>5800</v>
      </c>
      <c r="I701" s="2">
        <f t="shared" si="969"/>
        <v>14.5</v>
      </c>
      <c r="J701" s="2">
        <f t="shared" si="970"/>
        <v>5800</v>
      </c>
    </row>
    <row r="702" spans="1:10" ht="15" customHeight="1">
      <c r="A702" s="9">
        <v>43080</v>
      </c>
      <c r="B702" s="10" t="s">
        <v>125</v>
      </c>
      <c r="C702" s="10">
        <v>300</v>
      </c>
      <c r="D702" s="10" t="s">
        <v>11</v>
      </c>
      <c r="E702" s="17">
        <v>3150</v>
      </c>
      <c r="F702" s="10">
        <v>3200</v>
      </c>
      <c r="G702" s="4">
        <v>0</v>
      </c>
      <c r="H702" s="1">
        <f t="shared" si="973"/>
        <v>15000</v>
      </c>
      <c r="I702" s="2">
        <f t="shared" si="969"/>
        <v>50</v>
      </c>
      <c r="J702" s="2">
        <f t="shared" si="970"/>
        <v>15000</v>
      </c>
    </row>
    <row r="703" spans="1:10" ht="15" customHeight="1">
      <c r="A703" s="9">
        <v>43077</v>
      </c>
      <c r="B703" s="10" t="s">
        <v>108</v>
      </c>
      <c r="C703" s="10">
        <v>400</v>
      </c>
      <c r="D703" s="10" t="s">
        <v>11</v>
      </c>
      <c r="E703" s="17">
        <v>2278</v>
      </c>
      <c r="F703" s="10">
        <v>2310</v>
      </c>
      <c r="G703" s="4">
        <v>0</v>
      </c>
      <c r="H703" s="1">
        <f t="shared" si="973"/>
        <v>12800</v>
      </c>
      <c r="I703" s="2">
        <f t="shared" si="969"/>
        <v>32</v>
      </c>
      <c r="J703" s="2">
        <f t="shared" si="970"/>
        <v>12800</v>
      </c>
    </row>
    <row r="704" spans="1:10" ht="15" customHeight="1">
      <c r="A704" s="9">
        <v>43076</v>
      </c>
      <c r="B704" s="10" t="s">
        <v>136</v>
      </c>
      <c r="C704" s="10">
        <v>5000</v>
      </c>
      <c r="D704" s="10" t="s">
        <v>11</v>
      </c>
      <c r="E704" s="17">
        <v>238</v>
      </c>
      <c r="F704" s="10">
        <v>241</v>
      </c>
      <c r="G704" s="4">
        <v>0</v>
      </c>
      <c r="H704" s="1">
        <f t="shared" si="973"/>
        <v>15000</v>
      </c>
      <c r="I704" s="2">
        <f t="shared" si="969"/>
        <v>3</v>
      </c>
      <c r="J704" s="2">
        <f t="shared" si="970"/>
        <v>15000</v>
      </c>
    </row>
    <row r="705" spans="1:10" ht="15" customHeight="1">
      <c r="A705" s="9">
        <v>43073</v>
      </c>
      <c r="B705" s="10" t="s">
        <v>108</v>
      </c>
      <c r="C705" s="10">
        <v>400</v>
      </c>
      <c r="D705" s="10" t="s">
        <v>11</v>
      </c>
      <c r="E705" s="17">
        <v>2125</v>
      </c>
      <c r="F705" s="10">
        <v>2140</v>
      </c>
      <c r="G705" s="4">
        <v>0</v>
      </c>
      <c r="H705" s="1">
        <f t="shared" si="973"/>
        <v>6000</v>
      </c>
      <c r="I705" s="2">
        <f t="shared" si="969"/>
        <v>15</v>
      </c>
      <c r="J705" s="2">
        <f t="shared" si="970"/>
        <v>6000</v>
      </c>
    </row>
    <row r="706" spans="1:10" ht="15" customHeight="1">
      <c r="A706" s="9">
        <v>43070</v>
      </c>
      <c r="B706" s="10" t="s">
        <v>168</v>
      </c>
      <c r="C706" s="10">
        <v>6000</v>
      </c>
      <c r="D706" s="10" t="s">
        <v>11</v>
      </c>
      <c r="E706" s="17">
        <v>118.5</v>
      </c>
      <c r="F706" s="10">
        <v>119.7</v>
      </c>
      <c r="G706" s="4">
        <v>0</v>
      </c>
      <c r="H706" s="1">
        <f t="shared" si="973"/>
        <v>7200.0000000000173</v>
      </c>
      <c r="I706" s="2">
        <f t="shared" si="969"/>
        <v>1.2000000000000028</v>
      </c>
      <c r="J706" s="2">
        <f t="shared" si="970"/>
        <v>7200.0000000000173</v>
      </c>
    </row>
    <row r="707" spans="1:10" ht="15" customHeight="1">
      <c r="A707" s="9">
        <v>43067</v>
      </c>
      <c r="B707" s="10" t="s">
        <v>155</v>
      </c>
      <c r="C707" s="10">
        <v>300</v>
      </c>
      <c r="D707" s="10" t="s">
        <v>11</v>
      </c>
      <c r="E707" s="17">
        <v>2720</v>
      </c>
      <c r="F707" s="10">
        <v>2760</v>
      </c>
      <c r="G707" s="4">
        <v>0</v>
      </c>
      <c r="H707" s="1">
        <f t="shared" si="973"/>
        <v>12000</v>
      </c>
      <c r="I707" s="2">
        <f t="shared" si="969"/>
        <v>40</v>
      </c>
      <c r="J707" s="2">
        <f t="shared" si="970"/>
        <v>12000</v>
      </c>
    </row>
    <row r="708" spans="1:10" ht="15" customHeight="1">
      <c r="A708" s="9">
        <v>43067</v>
      </c>
      <c r="B708" s="10" t="s">
        <v>167</v>
      </c>
      <c r="C708" s="10">
        <v>250</v>
      </c>
      <c r="D708" s="10" t="s">
        <v>11</v>
      </c>
      <c r="E708" s="17">
        <v>3347</v>
      </c>
      <c r="F708" s="10">
        <v>3380</v>
      </c>
      <c r="G708" s="4">
        <v>0</v>
      </c>
      <c r="H708" s="1">
        <f t="shared" si="973"/>
        <v>8250</v>
      </c>
      <c r="I708" s="2">
        <f t="shared" ref="I708:I722" si="974">H708/C708</f>
        <v>33</v>
      </c>
      <c r="J708" s="2">
        <f t="shared" ref="J708:J771" si="975">I708*C708</f>
        <v>8250</v>
      </c>
    </row>
    <row r="709" spans="1:10" ht="15" customHeight="1">
      <c r="A709" s="9">
        <v>43066</v>
      </c>
      <c r="B709" s="10" t="s">
        <v>166</v>
      </c>
      <c r="C709" s="10">
        <v>3000</v>
      </c>
      <c r="D709" s="10" t="s">
        <v>11</v>
      </c>
      <c r="E709" s="17">
        <v>275</v>
      </c>
      <c r="F709" s="10">
        <v>278</v>
      </c>
      <c r="G709" s="4">
        <v>0</v>
      </c>
      <c r="H709" s="1">
        <f t="shared" si="973"/>
        <v>9000</v>
      </c>
      <c r="I709" s="2">
        <f t="shared" si="974"/>
        <v>3</v>
      </c>
      <c r="J709" s="2">
        <f t="shared" si="975"/>
        <v>9000</v>
      </c>
    </row>
    <row r="710" spans="1:10" ht="15" customHeight="1">
      <c r="A710" s="9">
        <v>43066</v>
      </c>
      <c r="B710" s="10" t="s">
        <v>165</v>
      </c>
      <c r="C710" s="10">
        <v>2200</v>
      </c>
      <c r="D710" s="10" t="s">
        <v>11</v>
      </c>
      <c r="E710" s="17">
        <v>261</v>
      </c>
      <c r="F710" s="10">
        <v>263</v>
      </c>
      <c r="G710" s="4">
        <v>0</v>
      </c>
      <c r="H710" s="1">
        <f t="shared" si="973"/>
        <v>4400</v>
      </c>
      <c r="I710" s="2">
        <f t="shared" si="974"/>
        <v>2</v>
      </c>
      <c r="J710" s="2">
        <f t="shared" si="975"/>
        <v>4400</v>
      </c>
    </row>
    <row r="711" spans="1:10" ht="15" customHeight="1">
      <c r="A711" s="9">
        <v>43062</v>
      </c>
      <c r="B711" s="10" t="s">
        <v>164</v>
      </c>
      <c r="C711" s="10">
        <v>3000</v>
      </c>
      <c r="D711" s="10" t="s">
        <v>11</v>
      </c>
      <c r="E711" s="17">
        <v>252.25</v>
      </c>
      <c r="F711" s="10">
        <v>254.25</v>
      </c>
      <c r="G711" s="4">
        <v>0</v>
      </c>
      <c r="H711" s="1">
        <f t="shared" si="973"/>
        <v>6000</v>
      </c>
      <c r="I711" s="2">
        <f t="shared" si="974"/>
        <v>2</v>
      </c>
      <c r="J711" s="2">
        <f t="shared" si="975"/>
        <v>6000</v>
      </c>
    </row>
    <row r="712" spans="1:10" ht="15" customHeight="1">
      <c r="A712" s="9">
        <v>43061</v>
      </c>
      <c r="B712" s="10" t="s">
        <v>138</v>
      </c>
      <c r="C712" s="10">
        <v>2266</v>
      </c>
      <c r="D712" s="10" t="s">
        <v>11</v>
      </c>
      <c r="E712" s="17">
        <v>360.75</v>
      </c>
      <c r="F712" s="10">
        <v>365.9</v>
      </c>
      <c r="G712" s="4">
        <v>0</v>
      </c>
      <c r="H712" s="1">
        <f t="shared" si="973"/>
        <v>11669.899999999949</v>
      </c>
      <c r="I712" s="2">
        <f t="shared" si="974"/>
        <v>5.1499999999999773</v>
      </c>
      <c r="J712" s="2">
        <f t="shared" si="975"/>
        <v>11669.899999999949</v>
      </c>
    </row>
    <row r="713" spans="1:10" ht="15" customHeight="1">
      <c r="A713" s="9">
        <v>43059</v>
      </c>
      <c r="B713" s="10" t="s">
        <v>163</v>
      </c>
      <c r="C713" s="10">
        <v>4000</v>
      </c>
      <c r="D713" s="10" t="s">
        <v>11</v>
      </c>
      <c r="E713" s="17">
        <v>159</v>
      </c>
      <c r="F713" s="10">
        <v>162.5</v>
      </c>
      <c r="G713" s="4">
        <v>0</v>
      </c>
      <c r="H713" s="1">
        <f t="shared" si="973"/>
        <v>14000</v>
      </c>
      <c r="I713" s="2">
        <f t="shared" si="974"/>
        <v>3.5</v>
      </c>
      <c r="J713" s="2">
        <f t="shared" si="975"/>
        <v>14000</v>
      </c>
    </row>
    <row r="714" spans="1:10" ht="15" customHeight="1">
      <c r="A714" s="9">
        <v>43059</v>
      </c>
      <c r="B714" s="10" t="s">
        <v>99</v>
      </c>
      <c r="C714" s="10">
        <v>8000</v>
      </c>
      <c r="D714" s="10" t="s">
        <v>11</v>
      </c>
      <c r="E714" s="17">
        <v>118.5</v>
      </c>
      <c r="F714" s="10">
        <v>120.5</v>
      </c>
      <c r="G714" s="4">
        <v>0</v>
      </c>
      <c r="H714" s="1">
        <f t="shared" ref="H714:H730" si="976">(IF(D714="SELL",E714-F714,IF(D714="BUY",F714-E714)))*C714</f>
        <v>16000</v>
      </c>
      <c r="I714" s="2">
        <f t="shared" si="974"/>
        <v>2</v>
      </c>
      <c r="J714" s="2">
        <f t="shared" si="975"/>
        <v>16000</v>
      </c>
    </row>
    <row r="715" spans="1:10" ht="15" customHeight="1">
      <c r="A715" s="9">
        <v>43056</v>
      </c>
      <c r="B715" s="10" t="s">
        <v>71</v>
      </c>
      <c r="C715" s="10">
        <v>1500</v>
      </c>
      <c r="D715" s="10" t="s">
        <v>29</v>
      </c>
      <c r="E715" s="17">
        <v>778</v>
      </c>
      <c r="F715" s="10">
        <v>786</v>
      </c>
      <c r="G715" s="4">
        <v>0</v>
      </c>
      <c r="H715" s="1">
        <f t="shared" si="976"/>
        <v>-12000</v>
      </c>
      <c r="I715" s="2">
        <f t="shared" si="974"/>
        <v>-8</v>
      </c>
      <c r="J715" s="2">
        <f t="shared" si="975"/>
        <v>-12000</v>
      </c>
    </row>
    <row r="716" spans="1:10" ht="15" customHeight="1">
      <c r="A716" s="9">
        <v>43055</v>
      </c>
      <c r="B716" s="10" t="s">
        <v>162</v>
      </c>
      <c r="C716" s="10">
        <v>6000</v>
      </c>
      <c r="D716" s="10" t="s">
        <v>11</v>
      </c>
      <c r="E716" s="17">
        <v>203</v>
      </c>
      <c r="F716" s="10">
        <v>206</v>
      </c>
      <c r="G716" s="4">
        <v>0</v>
      </c>
      <c r="H716" s="1">
        <f t="shared" si="976"/>
        <v>18000</v>
      </c>
      <c r="I716" s="2">
        <f t="shared" si="974"/>
        <v>3</v>
      </c>
      <c r="J716" s="2">
        <f t="shared" si="975"/>
        <v>18000</v>
      </c>
    </row>
    <row r="717" spans="1:10" ht="15" customHeight="1">
      <c r="A717" s="9">
        <v>43055</v>
      </c>
      <c r="B717" s="10" t="s">
        <v>161</v>
      </c>
      <c r="C717" s="10">
        <v>8000</v>
      </c>
      <c r="D717" s="10" t="s">
        <v>29</v>
      </c>
      <c r="E717" s="17">
        <v>102.7</v>
      </c>
      <c r="F717" s="10">
        <v>102</v>
      </c>
      <c r="G717" s="4">
        <v>0</v>
      </c>
      <c r="H717" s="1">
        <f t="shared" si="976"/>
        <v>5600.0000000000227</v>
      </c>
      <c r="I717" s="2">
        <f t="shared" si="974"/>
        <v>0.70000000000000284</v>
      </c>
      <c r="J717" s="2">
        <f t="shared" si="975"/>
        <v>5600.0000000000227</v>
      </c>
    </row>
    <row r="718" spans="1:10" ht="15" customHeight="1">
      <c r="A718" s="9">
        <v>43053</v>
      </c>
      <c r="B718" s="10" t="s">
        <v>161</v>
      </c>
      <c r="C718" s="10">
        <v>8000</v>
      </c>
      <c r="D718" s="10" t="s">
        <v>29</v>
      </c>
      <c r="E718" s="17">
        <v>101.5</v>
      </c>
      <c r="F718" s="10">
        <v>99</v>
      </c>
      <c r="G718" s="4">
        <v>0</v>
      </c>
      <c r="H718" s="1">
        <f t="shared" si="976"/>
        <v>20000</v>
      </c>
      <c r="I718" s="2">
        <f t="shared" si="974"/>
        <v>2.5</v>
      </c>
      <c r="J718" s="2">
        <f t="shared" si="975"/>
        <v>20000</v>
      </c>
    </row>
    <row r="719" spans="1:10" ht="15" customHeight="1">
      <c r="A719" s="9">
        <v>43053</v>
      </c>
      <c r="B719" s="10" t="s">
        <v>124</v>
      </c>
      <c r="C719" s="10">
        <v>5000</v>
      </c>
      <c r="D719" s="10" t="s">
        <v>29</v>
      </c>
      <c r="E719" s="17">
        <v>121</v>
      </c>
      <c r="F719" s="10">
        <v>120</v>
      </c>
      <c r="G719" s="4">
        <v>0</v>
      </c>
      <c r="H719" s="1">
        <f t="shared" si="976"/>
        <v>5000</v>
      </c>
      <c r="I719" s="2">
        <f t="shared" si="974"/>
        <v>1</v>
      </c>
      <c r="J719" s="2">
        <f t="shared" si="975"/>
        <v>5000</v>
      </c>
    </row>
    <row r="720" spans="1:10" ht="15" customHeight="1">
      <c r="A720" s="9">
        <v>43052</v>
      </c>
      <c r="B720" s="10" t="s">
        <v>160</v>
      </c>
      <c r="C720" s="10">
        <v>5500</v>
      </c>
      <c r="D720" s="10" t="s">
        <v>11</v>
      </c>
      <c r="E720" s="17">
        <v>113.5</v>
      </c>
      <c r="F720" s="10">
        <v>115.9</v>
      </c>
      <c r="G720" s="4">
        <v>0</v>
      </c>
      <c r="H720" s="1">
        <f t="shared" si="976"/>
        <v>13200.000000000031</v>
      </c>
      <c r="I720" s="2">
        <f t="shared" si="974"/>
        <v>2.4000000000000057</v>
      </c>
      <c r="J720" s="2">
        <f t="shared" si="975"/>
        <v>13200.000000000031</v>
      </c>
    </row>
    <row r="721" spans="1:10" s="8" customFormat="1" ht="15" customHeight="1">
      <c r="A721" s="9">
        <v>43049</v>
      </c>
      <c r="B721" s="10" t="s">
        <v>159</v>
      </c>
      <c r="C721" s="10">
        <v>4500</v>
      </c>
      <c r="D721" s="10" t="s">
        <v>11</v>
      </c>
      <c r="E721" s="17">
        <v>189</v>
      </c>
      <c r="F721" s="10">
        <v>190.5</v>
      </c>
      <c r="G721" s="4">
        <v>0</v>
      </c>
      <c r="H721" s="1">
        <f t="shared" si="976"/>
        <v>6750</v>
      </c>
      <c r="I721" s="2">
        <f t="shared" si="974"/>
        <v>1.5</v>
      </c>
      <c r="J721" s="2">
        <f t="shared" si="975"/>
        <v>6750</v>
      </c>
    </row>
    <row r="722" spans="1:10" s="8" customFormat="1" ht="15" customHeight="1">
      <c r="A722" s="9">
        <v>43049</v>
      </c>
      <c r="B722" s="10" t="s">
        <v>158</v>
      </c>
      <c r="C722" s="10">
        <v>3000</v>
      </c>
      <c r="D722" s="10" t="s">
        <v>11</v>
      </c>
      <c r="E722" s="17">
        <v>234</v>
      </c>
      <c r="F722" s="10">
        <v>235.9</v>
      </c>
      <c r="G722" s="4">
        <v>0</v>
      </c>
      <c r="H722" s="1">
        <f t="shared" si="976"/>
        <v>5700.0000000000173</v>
      </c>
      <c r="I722" s="2">
        <f t="shared" si="974"/>
        <v>1.9000000000000057</v>
      </c>
      <c r="J722" s="2">
        <f t="shared" si="975"/>
        <v>5700.0000000000173</v>
      </c>
    </row>
    <row r="723" spans="1:10" s="8" customFormat="1" ht="15" customHeight="1">
      <c r="A723" s="9">
        <v>43048</v>
      </c>
      <c r="B723" s="10" t="s">
        <v>156</v>
      </c>
      <c r="C723" s="10">
        <v>2000</v>
      </c>
      <c r="D723" s="10" t="s">
        <v>11</v>
      </c>
      <c r="E723" s="17">
        <v>426</v>
      </c>
      <c r="F723" s="10">
        <v>432</v>
      </c>
      <c r="G723" s="4">
        <v>0</v>
      </c>
      <c r="H723" s="1">
        <f t="shared" si="976"/>
        <v>12000</v>
      </c>
      <c r="I723" s="2">
        <v>6</v>
      </c>
      <c r="J723" s="2">
        <f t="shared" si="975"/>
        <v>12000</v>
      </c>
    </row>
    <row r="724" spans="1:10" s="8" customFormat="1" ht="15" customHeight="1">
      <c r="A724" s="9">
        <v>43048</v>
      </c>
      <c r="B724" s="10" t="s">
        <v>157</v>
      </c>
      <c r="C724" s="10">
        <v>4500</v>
      </c>
      <c r="D724" s="10" t="s">
        <v>11</v>
      </c>
      <c r="E724" s="17">
        <v>232.5</v>
      </c>
      <c r="F724" s="10">
        <v>234</v>
      </c>
      <c r="G724" s="4">
        <v>0</v>
      </c>
      <c r="H724" s="1">
        <f t="shared" si="976"/>
        <v>6750</v>
      </c>
      <c r="I724" s="2">
        <f t="shared" ref="I724:I755" si="977">H724/C724</f>
        <v>1.5</v>
      </c>
      <c r="J724" s="2">
        <f t="shared" si="975"/>
        <v>6750</v>
      </c>
    </row>
    <row r="725" spans="1:10" s="8" customFormat="1" ht="15" customHeight="1">
      <c r="A725" s="9">
        <v>43047</v>
      </c>
      <c r="B725" s="10" t="s">
        <v>155</v>
      </c>
      <c r="C725" s="10">
        <v>300</v>
      </c>
      <c r="D725" s="10" t="s">
        <v>11</v>
      </c>
      <c r="E725" s="17">
        <v>2700</v>
      </c>
      <c r="F725" s="10">
        <v>2660</v>
      </c>
      <c r="G725" s="4">
        <v>0</v>
      </c>
      <c r="H725" s="1">
        <f t="shared" si="976"/>
        <v>-12000</v>
      </c>
      <c r="I725" s="2">
        <f t="shared" si="977"/>
        <v>-40</v>
      </c>
      <c r="J725" s="2">
        <f t="shared" si="975"/>
        <v>-12000</v>
      </c>
    </row>
    <row r="726" spans="1:10" s="8" customFormat="1" ht="15" customHeight="1">
      <c r="A726" s="9">
        <v>43046</v>
      </c>
      <c r="B726" s="10" t="s">
        <v>144</v>
      </c>
      <c r="C726" s="10">
        <v>3000</v>
      </c>
      <c r="D726" s="10" t="s">
        <v>11</v>
      </c>
      <c r="E726" s="17">
        <v>274</v>
      </c>
      <c r="F726" s="10">
        <v>279</v>
      </c>
      <c r="G726" s="4">
        <v>0</v>
      </c>
      <c r="H726" s="1">
        <f t="shared" si="976"/>
        <v>15000</v>
      </c>
      <c r="I726" s="2">
        <f t="shared" si="977"/>
        <v>5</v>
      </c>
      <c r="J726" s="2">
        <f t="shared" si="975"/>
        <v>15000</v>
      </c>
    </row>
    <row r="727" spans="1:10" s="8" customFormat="1" ht="15" customHeight="1">
      <c r="A727" s="9">
        <v>43045</v>
      </c>
      <c r="B727" s="10" t="s">
        <v>154</v>
      </c>
      <c r="C727" s="10">
        <v>625</v>
      </c>
      <c r="D727" s="10" t="s">
        <v>11</v>
      </c>
      <c r="E727" s="17">
        <v>1410</v>
      </c>
      <c r="F727" s="10">
        <v>1420</v>
      </c>
      <c r="G727" s="4">
        <v>0</v>
      </c>
      <c r="H727" s="1">
        <f t="shared" si="976"/>
        <v>6250</v>
      </c>
      <c r="I727" s="2">
        <f t="shared" si="977"/>
        <v>10</v>
      </c>
      <c r="J727" s="2">
        <f t="shared" si="975"/>
        <v>6250</v>
      </c>
    </row>
    <row r="728" spans="1:10" s="8" customFormat="1" ht="15" customHeight="1">
      <c r="A728" s="9">
        <v>43045</v>
      </c>
      <c r="B728" s="10" t="s">
        <v>106</v>
      </c>
      <c r="C728" s="10">
        <v>300</v>
      </c>
      <c r="D728" s="10" t="s">
        <v>11</v>
      </c>
      <c r="E728" s="17">
        <v>1805</v>
      </c>
      <c r="F728" s="10">
        <v>1822</v>
      </c>
      <c r="G728" s="4">
        <v>0</v>
      </c>
      <c r="H728" s="1">
        <f t="shared" si="976"/>
        <v>5100</v>
      </c>
      <c r="I728" s="2">
        <f t="shared" si="977"/>
        <v>17</v>
      </c>
      <c r="J728" s="2">
        <f t="shared" si="975"/>
        <v>5100</v>
      </c>
    </row>
    <row r="729" spans="1:10" s="8" customFormat="1" ht="15" customHeight="1">
      <c r="A729" s="9">
        <v>43042</v>
      </c>
      <c r="B729" s="10" t="s">
        <v>153</v>
      </c>
      <c r="C729" s="10">
        <v>4000</v>
      </c>
      <c r="D729" s="10" t="s">
        <v>11</v>
      </c>
      <c r="E729" s="17">
        <v>212.5</v>
      </c>
      <c r="F729" s="10">
        <v>214</v>
      </c>
      <c r="G729" s="4">
        <v>0</v>
      </c>
      <c r="H729" s="1">
        <f t="shared" si="976"/>
        <v>6000</v>
      </c>
      <c r="I729" s="2">
        <f t="shared" si="977"/>
        <v>1.5</v>
      </c>
      <c r="J729" s="2">
        <f t="shared" si="975"/>
        <v>6000</v>
      </c>
    </row>
    <row r="730" spans="1:10" s="8" customFormat="1" ht="15" customHeight="1">
      <c r="A730" s="9">
        <v>43041</v>
      </c>
      <c r="B730" s="10" t="s">
        <v>102</v>
      </c>
      <c r="C730" s="10">
        <v>3500</v>
      </c>
      <c r="D730" s="10" t="s">
        <v>29</v>
      </c>
      <c r="E730" s="17">
        <v>113.5</v>
      </c>
      <c r="F730" s="10">
        <v>111.7</v>
      </c>
      <c r="G730" s="4">
        <v>0</v>
      </c>
      <c r="H730" s="1">
        <f t="shared" si="976"/>
        <v>6299.99999999999</v>
      </c>
      <c r="I730" s="2">
        <f t="shared" si="977"/>
        <v>1.7999999999999972</v>
      </c>
      <c r="J730" s="2">
        <f t="shared" si="975"/>
        <v>6299.99999999999</v>
      </c>
    </row>
    <row r="731" spans="1:10" s="8" customFormat="1" ht="15" customHeight="1">
      <c r="A731" s="9">
        <v>43041</v>
      </c>
      <c r="B731" s="10" t="s">
        <v>152</v>
      </c>
      <c r="C731" s="10">
        <v>1750</v>
      </c>
      <c r="D731" s="10" t="s">
        <v>11</v>
      </c>
      <c r="E731" s="17">
        <v>323.2</v>
      </c>
      <c r="F731" s="10">
        <v>0</v>
      </c>
      <c r="G731" s="4">
        <v>0</v>
      </c>
      <c r="H731" s="1">
        <v>0</v>
      </c>
      <c r="I731" s="2">
        <f t="shared" si="977"/>
        <v>0</v>
      </c>
      <c r="J731" s="2">
        <f t="shared" si="975"/>
        <v>0</v>
      </c>
    </row>
    <row r="732" spans="1:10" s="8" customFormat="1" ht="15" customHeight="1">
      <c r="A732" s="9">
        <v>43040</v>
      </c>
      <c r="B732" s="10" t="s">
        <v>151</v>
      </c>
      <c r="C732" s="10">
        <v>2000</v>
      </c>
      <c r="D732" s="10" t="s">
        <v>11</v>
      </c>
      <c r="E732" s="17">
        <v>495</v>
      </c>
      <c r="F732" s="10">
        <v>497</v>
      </c>
      <c r="G732" s="4">
        <v>0</v>
      </c>
      <c r="H732" s="1">
        <f t="shared" ref="H732:H763" si="978">(IF(D732="SELL",E732-F732,IF(D732="BUY",F732-E732)))*C732</f>
        <v>4000</v>
      </c>
      <c r="I732" s="2">
        <f t="shared" si="977"/>
        <v>2</v>
      </c>
      <c r="J732" s="2">
        <f t="shared" si="975"/>
        <v>4000</v>
      </c>
    </row>
    <row r="733" spans="1:10" s="8" customFormat="1" ht="15" customHeight="1">
      <c r="A733" s="9">
        <v>43039</v>
      </c>
      <c r="B733" s="10" t="s">
        <v>150</v>
      </c>
      <c r="C733" s="10">
        <v>700</v>
      </c>
      <c r="D733" s="10" t="s">
        <v>11</v>
      </c>
      <c r="E733" s="17">
        <v>849</v>
      </c>
      <c r="F733" s="10">
        <v>860</v>
      </c>
      <c r="G733" s="4">
        <v>0</v>
      </c>
      <c r="H733" s="1">
        <f t="shared" si="978"/>
        <v>7700</v>
      </c>
      <c r="I733" s="2">
        <f t="shared" si="977"/>
        <v>11</v>
      </c>
      <c r="J733" s="2">
        <f t="shared" si="975"/>
        <v>7700</v>
      </c>
    </row>
    <row r="734" spans="1:10" s="8" customFormat="1" ht="15" customHeight="1">
      <c r="A734" s="9">
        <v>43035</v>
      </c>
      <c r="B734" s="10" t="s">
        <v>149</v>
      </c>
      <c r="C734" s="10">
        <v>1500</v>
      </c>
      <c r="D734" s="10" t="s">
        <v>11</v>
      </c>
      <c r="E734" s="17">
        <v>747</v>
      </c>
      <c r="F734" s="10">
        <v>752</v>
      </c>
      <c r="G734" s="4">
        <v>0</v>
      </c>
      <c r="H734" s="1">
        <f t="shared" si="978"/>
        <v>7500</v>
      </c>
      <c r="I734" s="2">
        <f t="shared" si="977"/>
        <v>5</v>
      </c>
      <c r="J734" s="2">
        <f t="shared" si="975"/>
        <v>7500</v>
      </c>
    </row>
    <row r="735" spans="1:10" s="8" customFormat="1" ht="15" customHeight="1">
      <c r="A735" s="9">
        <v>43034</v>
      </c>
      <c r="B735" s="10" t="s">
        <v>76</v>
      </c>
      <c r="C735" s="10">
        <v>500</v>
      </c>
      <c r="D735" s="10" t="s">
        <v>11</v>
      </c>
      <c r="E735" s="17">
        <v>1630</v>
      </c>
      <c r="F735" s="10">
        <v>1660</v>
      </c>
      <c r="G735" s="4">
        <v>0</v>
      </c>
      <c r="H735" s="1">
        <f t="shared" si="978"/>
        <v>15000</v>
      </c>
      <c r="I735" s="2">
        <f t="shared" si="977"/>
        <v>30</v>
      </c>
      <c r="J735" s="2">
        <f t="shared" si="975"/>
        <v>15000</v>
      </c>
    </row>
    <row r="736" spans="1:10" s="8" customFormat="1" ht="15" customHeight="1">
      <c r="A736" s="9">
        <v>43033</v>
      </c>
      <c r="B736" s="10" t="s">
        <v>132</v>
      </c>
      <c r="C736" s="10">
        <v>1500</v>
      </c>
      <c r="D736" s="10" t="s">
        <v>11</v>
      </c>
      <c r="E736" s="17">
        <v>585</v>
      </c>
      <c r="F736" s="10">
        <v>589.65</v>
      </c>
      <c r="G736" s="4">
        <v>0</v>
      </c>
      <c r="H736" s="1">
        <f t="shared" si="978"/>
        <v>6974.9999999999654</v>
      </c>
      <c r="I736" s="2">
        <f t="shared" si="977"/>
        <v>4.6499999999999773</v>
      </c>
      <c r="J736" s="2">
        <f t="shared" si="975"/>
        <v>6974.9999999999654</v>
      </c>
    </row>
    <row r="737" spans="1:10" s="8" customFormat="1" ht="15" customHeight="1">
      <c r="A737" s="9">
        <v>43032</v>
      </c>
      <c r="B737" s="10" t="s">
        <v>148</v>
      </c>
      <c r="C737" s="10">
        <v>1250</v>
      </c>
      <c r="D737" s="10" t="s">
        <v>11</v>
      </c>
      <c r="E737" s="17">
        <v>546</v>
      </c>
      <c r="F737" s="10">
        <v>550</v>
      </c>
      <c r="G737" s="4">
        <v>0</v>
      </c>
      <c r="H737" s="1">
        <f t="shared" si="978"/>
        <v>5000</v>
      </c>
      <c r="I737" s="2">
        <f t="shared" si="977"/>
        <v>4</v>
      </c>
      <c r="J737" s="2">
        <f t="shared" si="975"/>
        <v>5000</v>
      </c>
    </row>
    <row r="738" spans="1:10" s="8" customFormat="1" ht="15" customHeight="1">
      <c r="A738" s="9">
        <v>43031</v>
      </c>
      <c r="B738" s="10" t="s">
        <v>147</v>
      </c>
      <c r="C738" s="10">
        <v>2400</v>
      </c>
      <c r="D738" s="10" t="s">
        <v>11</v>
      </c>
      <c r="E738" s="17">
        <v>293.3</v>
      </c>
      <c r="F738" s="10">
        <v>295.7</v>
      </c>
      <c r="G738" s="4">
        <v>0</v>
      </c>
      <c r="H738" s="1">
        <f t="shared" si="978"/>
        <v>5759.9999999999454</v>
      </c>
      <c r="I738" s="2">
        <f t="shared" si="977"/>
        <v>2.3999999999999773</v>
      </c>
      <c r="J738" s="2">
        <f t="shared" si="975"/>
        <v>5759.9999999999454</v>
      </c>
    </row>
    <row r="739" spans="1:10" s="8" customFormat="1" ht="15" customHeight="1">
      <c r="A739" s="9">
        <v>43026</v>
      </c>
      <c r="B739" s="10" t="s">
        <v>146</v>
      </c>
      <c r="C739" s="10">
        <v>3000</v>
      </c>
      <c r="D739" s="10" t="s">
        <v>11</v>
      </c>
      <c r="E739" s="17">
        <v>247.5</v>
      </c>
      <c r="F739" s="10">
        <v>249.4</v>
      </c>
      <c r="G739" s="4">
        <v>0</v>
      </c>
      <c r="H739" s="1">
        <f t="shared" si="978"/>
        <v>5700.0000000000173</v>
      </c>
      <c r="I739" s="2">
        <f t="shared" si="977"/>
        <v>1.9000000000000057</v>
      </c>
      <c r="J739" s="2">
        <f t="shared" si="975"/>
        <v>5700.0000000000173</v>
      </c>
    </row>
    <row r="740" spans="1:10" s="8" customFormat="1" ht="15" customHeight="1">
      <c r="A740" s="9">
        <v>43025</v>
      </c>
      <c r="B740" s="10" t="s">
        <v>145</v>
      </c>
      <c r="C740" s="10">
        <v>4000</v>
      </c>
      <c r="D740" s="10" t="s">
        <v>11</v>
      </c>
      <c r="E740" s="17">
        <v>207.5</v>
      </c>
      <c r="F740" s="10">
        <v>209</v>
      </c>
      <c r="G740" s="4">
        <v>0</v>
      </c>
      <c r="H740" s="1">
        <f t="shared" si="978"/>
        <v>6000</v>
      </c>
      <c r="I740" s="2">
        <f t="shared" si="977"/>
        <v>1.5</v>
      </c>
      <c r="J740" s="2">
        <f t="shared" si="975"/>
        <v>6000</v>
      </c>
    </row>
    <row r="741" spans="1:10" s="8" customFormat="1" ht="15" customHeight="1">
      <c r="A741" s="9">
        <v>43024</v>
      </c>
      <c r="B741" s="10" t="s">
        <v>144</v>
      </c>
      <c r="C741" s="10">
        <v>3000</v>
      </c>
      <c r="D741" s="10" t="s">
        <v>29</v>
      </c>
      <c r="E741" s="17">
        <v>242</v>
      </c>
      <c r="F741" s="10">
        <v>240</v>
      </c>
      <c r="G741" s="4">
        <v>0</v>
      </c>
      <c r="H741" s="1">
        <f t="shared" si="978"/>
        <v>6000</v>
      </c>
      <c r="I741" s="2">
        <f t="shared" si="977"/>
        <v>2</v>
      </c>
      <c r="J741" s="2">
        <f t="shared" si="975"/>
        <v>6000</v>
      </c>
    </row>
    <row r="742" spans="1:10" s="8" customFormat="1" ht="15" customHeight="1">
      <c r="A742" s="9">
        <v>43021</v>
      </c>
      <c r="B742" s="10" t="s">
        <v>143</v>
      </c>
      <c r="C742" s="10">
        <v>6000</v>
      </c>
      <c r="D742" s="10" t="s">
        <v>11</v>
      </c>
      <c r="E742" s="17">
        <v>115.4</v>
      </c>
      <c r="F742" s="10">
        <v>116.4</v>
      </c>
      <c r="G742" s="4">
        <v>0</v>
      </c>
      <c r="H742" s="1">
        <f t="shared" si="978"/>
        <v>6000</v>
      </c>
      <c r="I742" s="2">
        <f t="shared" si="977"/>
        <v>1</v>
      </c>
      <c r="J742" s="2">
        <f t="shared" si="975"/>
        <v>6000</v>
      </c>
    </row>
    <row r="743" spans="1:10" s="8" customFormat="1" ht="15" customHeight="1">
      <c r="A743" s="9">
        <v>43021</v>
      </c>
      <c r="B743" s="10" t="s">
        <v>142</v>
      </c>
      <c r="C743" s="10">
        <v>3000</v>
      </c>
      <c r="D743" s="10" t="s">
        <v>29</v>
      </c>
      <c r="E743" s="17">
        <v>276</v>
      </c>
      <c r="F743" s="10">
        <v>274</v>
      </c>
      <c r="G743" s="4">
        <v>0</v>
      </c>
      <c r="H743" s="1">
        <f t="shared" si="978"/>
        <v>6000</v>
      </c>
      <c r="I743" s="2">
        <f t="shared" si="977"/>
        <v>2</v>
      </c>
      <c r="J743" s="2">
        <f t="shared" si="975"/>
        <v>6000</v>
      </c>
    </row>
    <row r="744" spans="1:10" s="8" customFormat="1" ht="15" customHeight="1">
      <c r="A744" s="9">
        <v>43018</v>
      </c>
      <c r="B744" s="10" t="s">
        <v>130</v>
      </c>
      <c r="C744" s="10">
        <v>1800</v>
      </c>
      <c r="D744" s="10" t="s">
        <v>11</v>
      </c>
      <c r="E744" s="17">
        <v>348</v>
      </c>
      <c r="F744" s="10">
        <v>355</v>
      </c>
      <c r="G744" s="4">
        <v>0</v>
      </c>
      <c r="H744" s="1">
        <f t="shared" si="978"/>
        <v>12600</v>
      </c>
      <c r="I744" s="2">
        <f t="shared" si="977"/>
        <v>7</v>
      </c>
      <c r="J744" s="2">
        <f t="shared" si="975"/>
        <v>12600</v>
      </c>
    </row>
    <row r="745" spans="1:10" s="8" customFormat="1" ht="15" customHeight="1">
      <c r="A745" s="9">
        <v>43017</v>
      </c>
      <c r="B745" s="10" t="s">
        <v>141</v>
      </c>
      <c r="C745" s="10">
        <v>6000</v>
      </c>
      <c r="D745" s="10" t="s">
        <v>11</v>
      </c>
      <c r="E745" s="17">
        <v>102.5</v>
      </c>
      <c r="F745" s="10">
        <v>103.5</v>
      </c>
      <c r="G745" s="4">
        <v>0</v>
      </c>
      <c r="H745" s="1">
        <f t="shared" si="978"/>
        <v>6000</v>
      </c>
      <c r="I745" s="2">
        <f t="shared" si="977"/>
        <v>1</v>
      </c>
      <c r="J745" s="2">
        <f t="shared" si="975"/>
        <v>6000</v>
      </c>
    </row>
    <row r="746" spans="1:10" s="8" customFormat="1" ht="15" customHeight="1">
      <c r="A746" s="9">
        <v>43014</v>
      </c>
      <c r="B746" s="10" t="s">
        <v>140</v>
      </c>
      <c r="C746" s="10">
        <v>11000</v>
      </c>
      <c r="D746" s="10" t="s">
        <v>11</v>
      </c>
      <c r="E746" s="17">
        <v>115.5</v>
      </c>
      <c r="F746" s="10">
        <v>118</v>
      </c>
      <c r="G746" s="4">
        <v>0</v>
      </c>
      <c r="H746" s="1">
        <f t="shared" si="978"/>
        <v>27500</v>
      </c>
      <c r="I746" s="2">
        <f t="shared" si="977"/>
        <v>2.5</v>
      </c>
      <c r="J746" s="2">
        <f t="shared" si="975"/>
        <v>27500</v>
      </c>
    </row>
    <row r="747" spans="1:10" s="8" customFormat="1" ht="15" customHeight="1">
      <c r="A747" s="9">
        <v>43012</v>
      </c>
      <c r="B747" s="10" t="s">
        <v>139</v>
      </c>
      <c r="C747" s="10">
        <v>3750</v>
      </c>
      <c r="D747" s="10" t="s">
        <v>29</v>
      </c>
      <c r="E747" s="17">
        <v>341.95</v>
      </c>
      <c r="F747" s="10">
        <v>340</v>
      </c>
      <c r="G747" s="4">
        <v>0</v>
      </c>
      <c r="H747" s="1">
        <f t="shared" si="978"/>
        <v>7312.4999999999573</v>
      </c>
      <c r="I747" s="2">
        <f t="shared" si="977"/>
        <v>1.9499999999999886</v>
      </c>
      <c r="J747" s="2">
        <f t="shared" si="975"/>
        <v>7312.4999999999573</v>
      </c>
    </row>
    <row r="748" spans="1:10" s="8" customFormat="1" ht="15" customHeight="1">
      <c r="A748" s="9">
        <v>43007</v>
      </c>
      <c r="B748" s="10" t="s">
        <v>138</v>
      </c>
      <c r="C748" s="10">
        <v>2266</v>
      </c>
      <c r="D748" s="10" t="s">
        <v>11</v>
      </c>
      <c r="E748" s="17">
        <v>347</v>
      </c>
      <c r="F748" s="10">
        <v>350</v>
      </c>
      <c r="G748" s="4">
        <v>0</v>
      </c>
      <c r="H748" s="1">
        <f t="shared" si="978"/>
        <v>6798</v>
      </c>
      <c r="I748" s="2">
        <f t="shared" si="977"/>
        <v>3</v>
      </c>
      <c r="J748" s="2">
        <f t="shared" si="975"/>
        <v>6798</v>
      </c>
    </row>
    <row r="749" spans="1:10" s="8" customFormat="1" ht="15" customHeight="1">
      <c r="A749" s="9">
        <v>43006</v>
      </c>
      <c r="B749" s="10" t="s">
        <v>137</v>
      </c>
      <c r="C749" s="10">
        <v>3000</v>
      </c>
      <c r="D749" s="10" t="s">
        <v>29</v>
      </c>
      <c r="E749" s="17">
        <v>322</v>
      </c>
      <c r="F749" s="10">
        <v>316</v>
      </c>
      <c r="G749" s="4">
        <v>0</v>
      </c>
      <c r="H749" s="1">
        <f t="shared" si="978"/>
        <v>18000</v>
      </c>
      <c r="I749" s="2">
        <f t="shared" si="977"/>
        <v>6</v>
      </c>
      <c r="J749" s="2">
        <f t="shared" si="975"/>
        <v>18000</v>
      </c>
    </row>
    <row r="750" spans="1:10" s="8" customFormat="1" ht="15" customHeight="1">
      <c r="A750" s="9">
        <v>43005</v>
      </c>
      <c r="B750" s="10" t="s">
        <v>136</v>
      </c>
      <c r="C750" s="10">
        <v>5000</v>
      </c>
      <c r="D750" s="10" t="s">
        <v>29</v>
      </c>
      <c r="E750" s="17">
        <v>164</v>
      </c>
      <c r="F750" s="10">
        <v>161</v>
      </c>
      <c r="G750" s="4">
        <v>0</v>
      </c>
      <c r="H750" s="1">
        <f t="shared" si="978"/>
        <v>15000</v>
      </c>
      <c r="I750" s="2">
        <f t="shared" si="977"/>
        <v>3</v>
      </c>
      <c r="J750" s="2">
        <f t="shared" si="975"/>
        <v>15000</v>
      </c>
    </row>
    <row r="751" spans="1:10" s="8" customFormat="1" ht="15" customHeight="1">
      <c r="A751" s="9">
        <v>43004</v>
      </c>
      <c r="B751" s="10" t="s">
        <v>135</v>
      </c>
      <c r="C751" s="10">
        <v>3750</v>
      </c>
      <c r="D751" s="10" t="s">
        <v>11</v>
      </c>
      <c r="E751" s="17">
        <v>169.25</v>
      </c>
      <c r="F751" s="10">
        <v>171</v>
      </c>
      <c r="G751" s="4">
        <v>0</v>
      </c>
      <c r="H751" s="1">
        <f t="shared" si="978"/>
        <v>6562.5</v>
      </c>
      <c r="I751" s="2">
        <f t="shared" si="977"/>
        <v>1.75</v>
      </c>
      <c r="J751" s="2">
        <f t="shared" si="975"/>
        <v>6562.5</v>
      </c>
    </row>
    <row r="752" spans="1:10" s="8" customFormat="1" ht="15" customHeight="1">
      <c r="A752" s="9">
        <v>43003</v>
      </c>
      <c r="B752" s="10" t="s">
        <v>133</v>
      </c>
      <c r="C752" s="10">
        <v>3000</v>
      </c>
      <c r="D752" s="10" t="s">
        <v>29</v>
      </c>
      <c r="E752" s="17">
        <v>336</v>
      </c>
      <c r="F752" s="10">
        <v>330</v>
      </c>
      <c r="G752" s="4">
        <v>0</v>
      </c>
      <c r="H752" s="1">
        <f t="shared" si="978"/>
        <v>18000</v>
      </c>
      <c r="I752" s="2">
        <f t="shared" si="977"/>
        <v>6</v>
      </c>
      <c r="J752" s="2">
        <f t="shared" si="975"/>
        <v>18000</v>
      </c>
    </row>
    <row r="753" spans="1:10" s="8" customFormat="1" ht="15" customHeight="1">
      <c r="A753" s="9">
        <v>43000</v>
      </c>
      <c r="B753" s="10" t="s">
        <v>134</v>
      </c>
      <c r="C753" s="10">
        <v>1500</v>
      </c>
      <c r="D753" s="10" t="s">
        <v>11</v>
      </c>
      <c r="E753" s="17">
        <v>554</v>
      </c>
      <c r="F753" s="10">
        <v>548</v>
      </c>
      <c r="G753" s="4">
        <v>0</v>
      </c>
      <c r="H753" s="1">
        <f t="shared" si="978"/>
        <v>-9000</v>
      </c>
      <c r="I753" s="2">
        <f t="shared" si="977"/>
        <v>-6</v>
      </c>
      <c r="J753" s="2">
        <f t="shared" si="975"/>
        <v>-9000</v>
      </c>
    </row>
    <row r="754" spans="1:10" s="8" customFormat="1" ht="15" customHeight="1">
      <c r="A754" s="9">
        <v>42999</v>
      </c>
      <c r="B754" s="10" t="s">
        <v>132</v>
      </c>
      <c r="C754" s="10">
        <v>1500</v>
      </c>
      <c r="D754" s="10" t="s">
        <v>29</v>
      </c>
      <c r="E754" s="17">
        <v>730</v>
      </c>
      <c r="F754" s="10">
        <v>720</v>
      </c>
      <c r="G754" s="4">
        <v>0</v>
      </c>
      <c r="H754" s="1">
        <f t="shared" si="978"/>
        <v>15000</v>
      </c>
      <c r="I754" s="2">
        <f t="shared" si="977"/>
        <v>10</v>
      </c>
      <c r="J754" s="2">
        <f t="shared" si="975"/>
        <v>15000</v>
      </c>
    </row>
    <row r="755" spans="1:10" s="8" customFormat="1" ht="15" customHeight="1">
      <c r="A755" s="9">
        <v>42998</v>
      </c>
      <c r="B755" s="10" t="s">
        <v>131</v>
      </c>
      <c r="C755" s="10">
        <v>1500</v>
      </c>
      <c r="D755" s="10" t="s">
        <v>11</v>
      </c>
      <c r="E755" s="17">
        <v>511</v>
      </c>
      <c r="F755" s="10">
        <v>520</v>
      </c>
      <c r="G755" s="4">
        <v>0</v>
      </c>
      <c r="H755" s="1">
        <f t="shared" si="978"/>
        <v>13500</v>
      </c>
      <c r="I755" s="2">
        <f t="shared" si="977"/>
        <v>9</v>
      </c>
      <c r="J755" s="2">
        <f t="shared" si="975"/>
        <v>13500</v>
      </c>
    </row>
    <row r="756" spans="1:10" s="8" customFormat="1" ht="15" customHeight="1">
      <c r="A756" s="9">
        <v>42996</v>
      </c>
      <c r="B756" s="10" t="s">
        <v>130</v>
      </c>
      <c r="C756" s="10">
        <v>1800</v>
      </c>
      <c r="D756" s="10" t="s">
        <v>11</v>
      </c>
      <c r="E756" s="17">
        <v>354</v>
      </c>
      <c r="F756" s="10">
        <v>357</v>
      </c>
      <c r="G756" s="4">
        <v>0</v>
      </c>
      <c r="H756" s="1">
        <f t="shared" si="978"/>
        <v>5400</v>
      </c>
      <c r="I756" s="2">
        <f t="shared" ref="I756:I787" si="979">H756/C756</f>
        <v>3</v>
      </c>
      <c r="J756" s="2">
        <f t="shared" si="975"/>
        <v>5400</v>
      </c>
    </row>
    <row r="757" spans="1:10" s="8" customFormat="1" ht="15" customHeight="1">
      <c r="A757" s="9">
        <v>42993</v>
      </c>
      <c r="B757" s="10" t="s">
        <v>129</v>
      </c>
      <c r="C757" s="10">
        <v>7000</v>
      </c>
      <c r="D757" s="10" t="s">
        <v>29</v>
      </c>
      <c r="E757" s="17">
        <v>115.8</v>
      </c>
      <c r="F757" s="10">
        <v>117</v>
      </c>
      <c r="G757" s="4">
        <v>0</v>
      </c>
      <c r="H757" s="1">
        <f t="shared" si="978"/>
        <v>-8400.00000000002</v>
      </c>
      <c r="I757" s="2">
        <f t="shared" si="979"/>
        <v>-1.2000000000000028</v>
      </c>
      <c r="J757" s="2">
        <f t="shared" si="975"/>
        <v>-8400.00000000002</v>
      </c>
    </row>
    <row r="758" spans="1:10" s="8" customFormat="1" ht="15" customHeight="1">
      <c r="A758" s="9">
        <v>42992</v>
      </c>
      <c r="B758" s="10" t="s">
        <v>128</v>
      </c>
      <c r="C758" s="10">
        <v>3000</v>
      </c>
      <c r="D758" s="10" t="s">
        <v>29</v>
      </c>
      <c r="E758" s="17">
        <v>344</v>
      </c>
      <c r="F758" s="10">
        <v>341</v>
      </c>
      <c r="G758" s="4">
        <v>0</v>
      </c>
      <c r="H758" s="1">
        <f t="shared" si="978"/>
        <v>9000</v>
      </c>
      <c r="I758" s="2">
        <f t="shared" si="979"/>
        <v>3</v>
      </c>
      <c r="J758" s="2">
        <f t="shared" si="975"/>
        <v>9000</v>
      </c>
    </row>
    <row r="759" spans="1:10" s="8" customFormat="1" ht="15" customHeight="1">
      <c r="A759" s="9">
        <v>42992</v>
      </c>
      <c r="B759" s="10" t="s">
        <v>127</v>
      </c>
      <c r="C759" s="10">
        <v>600</v>
      </c>
      <c r="D759" s="10" t="s">
        <v>11</v>
      </c>
      <c r="E759" s="17">
        <v>947</v>
      </c>
      <c r="F759" s="10">
        <v>953.1</v>
      </c>
      <c r="G759" s="4">
        <v>0</v>
      </c>
      <c r="H759" s="1">
        <f t="shared" si="978"/>
        <v>3660.0000000000136</v>
      </c>
      <c r="I759" s="2">
        <f t="shared" si="979"/>
        <v>6.1000000000000227</v>
      </c>
      <c r="J759" s="2">
        <f t="shared" si="975"/>
        <v>3660.0000000000136</v>
      </c>
    </row>
    <row r="760" spans="1:10" s="8" customFormat="1" ht="15" customHeight="1">
      <c r="A760" s="9">
        <v>42991</v>
      </c>
      <c r="B760" s="10" t="s">
        <v>126</v>
      </c>
      <c r="C760" s="10">
        <v>4500</v>
      </c>
      <c r="D760" s="10" t="s">
        <v>29</v>
      </c>
      <c r="E760" s="17">
        <v>145.5</v>
      </c>
      <c r="F760" s="10">
        <v>142</v>
      </c>
      <c r="G760" s="4">
        <v>0</v>
      </c>
      <c r="H760" s="1">
        <f t="shared" si="978"/>
        <v>15750</v>
      </c>
      <c r="I760" s="2">
        <f t="shared" si="979"/>
        <v>3.5</v>
      </c>
      <c r="J760" s="2">
        <f t="shared" si="975"/>
        <v>15750</v>
      </c>
    </row>
    <row r="761" spans="1:10" s="8" customFormat="1" ht="15" customHeight="1">
      <c r="A761" s="9">
        <v>42990</v>
      </c>
      <c r="B761" s="10" t="s">
        <v>125</v>
      </c>
      <c r="C761" s="10">
        <v>300</v>
      </c>
      <c r="D761" s="10" t="s">
        <v>11</v>
      </c>
      <c r="E761" s="17">
        <v>2785</v>
      </c>
      <c r="F761" s="10">
        <v>2815</v>
      </c>
      <c r="G761" s="4">
        <v>0</v>
      </c>
      <c r="H761" s="1">
        <f t="shared" si="978"/>
        <v>9000</v>
      </c>
      <c r="I761" s="2">
        <f t="shared" si="979"/>
        <v>30</v>
      </c>
      <c r="J761" s="2">
        <f t="shared" si="975"/>
        <v>9000</v>
      </c>
    </row>
    <row r="762" spans="1:10" s="8" customFormat="1" ht="15" customHeight="1">
      <c r="A762" s="9">
        <v>42989</v>
      </c>
      <c r="B762" s="10" t="s">
        <v>122</v>
      </c>
      <c r="C762" s="10">
        <v>700</v>
      </c>
      <c r="D762" s="10" t="s">
        <v>11</v>
      </c>
      <c r="E762" s="17">
        <v>671</v>
      </c>
      <c r="F762" s="10">
        <v>680</v>
      </c>
      <c r="G762" s="4">
        <v>0</v>
      </c>
      <c r="H762" s="1">
        <f t="shared" si="978"/>
        <v>6300</v>
      </c>
      <c r="I762" s="2">
        <f t="shared" si="979"/>
        <v>9</v>
      </c>
      <c r="J762" s="2">
        <f t="shared" si="975"/>
        <v>6300</v>
      </c>
    </row>
    <row r="763" spans="1:10" s="8" customFormat="1" ht="15" customHeight="1">
      <c r="A763" s="9">
        <v>42986</v>
      </c>
      <c r="B763" s="10" t="s">
        <v>124</v>
      </c>
      <c r="C763" s="10">
        <v>5000</v>
      </c>
      <c r="D763" s="10" t="s">
        <v>29</v>
      </c>
      <c r="E763" s="17">
        <v>123.9</v>
      </c>
      <c r="F763" s="10">
        <v>122.8</v>
      </c>
      <c r="G763" s="4">
        <v>0</v>
      </c>
      <c r="H763" s="1">
        <f t="shared" si="978"/>
        <v>5500.0000000000427</v>
      </c>
      <c r="I763" s="2">
        <f t="shared" si="979"/>
        <v>1.1000000000000085</v>
      </c>
      <c r="J763" s="2">
        <f t="shared" si="975"/>
        <v>5500.0000000000427</v>
      </c>
    </row>
    <row r="764" spans="1:10" s="8" customFormat="1" ht="15" customHeight="1">
      <c r="A764" s="9">
        <v>42985</v>
      </c>
      <c r="B764" s="10" t="s">
        <v>122</v>
      </c>
      <c r="C764" s="10">
        <v>700</v>
      </c>
      <c r="D764" s="10" t="s">
        <v>11</v>
      </c>
      <c r="E764" s="17">
        <v>670</v>
      </c>
      <c r="F764" s="10">
        <v>695</v>
      </c>
      <c r="G764" s="4">
        <v>0</v>
      </c>
      <c r="H764" s="1">
        <f t="shared" ref="H764:H790" si="980">(IF(D764="SELL",E764-F764,IF(D764="BUY",F764-E764)))*C764</f>
        <v>17500</v>
      </c>
      <c r="I764" s="2">
        <f t="shared" si="979"/>
        <v>25</v>
      </c>
      <c r="J764" s="2">
        <f t="shared" si="975"/>
        <v>17500</v>
      </c>
    </row>
    <row r="765" spans="1:10" s="8" customFormat="1" ht="15" customHeight="1">
      <c r="A765" s="9">
        <v>42985</v>
      </c>
      <c r="B765" s="10" t="s">
        <v>102</v>
      </c>
      <c r="C765" s="10">
        <v>3500</v>
      </c>
      <c r="D765" s="10" t="s">
        <v>11</v>
      </c>
      <c r="E765" s="17">
        <v>126.5</v>
      </c>
      <c r="F765" s="10">
        <v>128</v>
      </c>
      <c r="G765" s="4">
        <v>0</v>
      </c>
      <c r="H765" s="1">
        <f t="shared" si="980"/>
        <v>5250</v>
      </c>
      <c r="I765" s="2">
        <f t="shared" si="979"/>
        <v>1.5</v>
      </c>
      <c r="J765" s="2">
        <f t="shared" si="975"/>
        <v>5250</v>
      </c>
    </row>
    <row r="766" spans="1:10" s="8" customFormat="1" ht="15" customHeight="1">
      <c r="A766" s="9">
        <v>42983</v>
      </c>
      <c r="B766" s="10" t="s">
        <v>121</v>
      </c>
      <c r="C766" s="10">
        <v>1200</v>
      </c>
      <c r="D766" s="10" t="s">
        <v>11</v>
      </c>
      <c r="E766" s="17">
        <v>398</v>
      </c>
      <c r="F766" s="10">
        <v>404</v>
      </c>
      <c r="G766" s="4">
        <v>0</v>
      </c>
      <c r="H766" s="1">
        <f t="shared" si="980"/>
        <v>7200</v>
      </c>
      <c r="I766" s="2">
        <f t="shared" si="979"/>
        <v>6</v>
      </c>
      <c r="J766" s="2">
        <f t="shared" si="975"/>
        <v>7200</v>
      </c>
    </row>
    <row r="767" spans="1:10" s="8" customFormat="1" ht="15" customHeight="1">
      <c r="A767" s="9">
        <v>42982</v>
      </c>
      <c r="B767" s="10" t="s">
        <v>55</v>
      </c>
      <c r="C767" s="10">
        <v>4000</v>
      </c>
      <c r="D767" s="10" t="s">
        <v>11</v>
      </c>
      <c r="E767" s="17">
        <v>215</v>
      </c>
      <c r="F767" s="10">
        <v>216.1</v>
      </c>
      <c r="G767" s="4">
        <v>0</v>
      </c>
      <c r="H767" s="1">
        <f t="shared" si="980"/>
        <v>4399.9999999999773</v>
      </c>
      <c r="I767" s="2">
        <f t="shared" si="979"/>
        <v>1.0999999999999943</v>
      </c>
      <c r="J767" s="2">
        <f t="shared" si="975"/>
        <v>4399.9999999999773</v>
      </c>
    </row>
    <row r="768" spans="1:10" s="8" customFormat="1" ht="15" customHeight="1">
      <c r="A768" s="9">
        <v>42979</v>
      </c>
      <c r="B768" s="10" t="s">
        <v>120</v>
      </c>
      <c r="C768" s="10">
        <v>4000</v>
      </c>
      <c r="D768" s="10" t="s">
        <v>11</v>
      </c>
      <c r="E768" s="17">
        <v>119.5</v>
      </c>
      <c r="F768" s="10">
        <v>120.5</v>
      </c>
      <c r="G768" s="4">
        <v>0</v>
      </c>
      <c r="H768" s="1">
        <f t="shared" si="980"/>
        <v>4000</v>
      </c>
      <c r="I768" s="2">
        <f t="shared" si="979"/>
        <v>1</v>
      </c>
      <c r="J768" s="2">
        <f t="shared" si="975"/>
        <v>4000</v>
      </c>
    </row>
    <row r="769" spans="1:10" s="8" customFormat="1" ht="15" customHeight="1">
      <c r="A769" s="9">
        <v>42977</v>
      </c>
      <c r="B769" s="10" t="s">
        <v>119</v>
      </c>
      <c r="C769" s="10">
        <v>3000</v>
      </c>
      <c r="D769" s="10" t="s">
        <v>11</v>
      </c>
      <c r="E769" s="17">
        <v>253</v>
      </c>
      <c r="F769" s="10">
        <v>257</v>
      </c>
      <c r="G769" s="4">
        <v>0</v>
      </c>
      <c r="H769" s="1">
        <f t="shared" si="980"/>
        <v>12000</v>
      </c>
      <c r="I769" s="2">
        <f t="shared" si="979"/>
        <v>4</v>
      </c>
      <c r="J769" s="2">
        <f t="shared" si="975"/>
        <v>12000</v>
      </c>
    </row>
    <row r="770" spans="1:10" s="8" customFormat="1" ht="15" customHeight="1">
      <c r="A770" s="9">
        <v>42977</v>
      </c>
      <c r="B770" s="10" t="s">
        <v>118</v>
      </c>
      <c r="C770" s="10">
        <v>6000</v>
      </c>
      <c r="D770" s="10" t="s">
        <v>11</v>
      </c>
      <c r="E770" s="17">
        <v>124</v>
      </c>
      <c r="F770" s="10">
        <v>124.75</v>
      </c>
      <c r="G770" s="4">
        <v>0</v>
      </c>
      <c r="H770" s="1">
        <f t="shared" si="980"/>
        <v>4500</v>
      </c>
      <c r="I770" s="2">
        <f t="shared" si="979"/>
        <v>0.75</v>
      </c>
      <c r="J770" s="2">
        <f t="shared" si="975"/>
        <v>4500</v>
      </c>
    </row>
    <row r="771" spans="1:10" s="8" customFormat="1" ht="15" customHeight="1">
      <c r="A771" s="9">
        <v>42976</v>
      </c>
      <c r="B771" s="10" t="s">
        <v>117</v>
      </c>
      <c r="C771" s="10">
        <v>10000</v>
      </c>
      <c r="D771" s="10" t="s">
        <v>29</v>
      </c>
      <c r="E771" s="17">
        <v>230</v>
      </c>
      <c r="F771" s="10">
        <v>227</v>
      </c>
      <c r="G771" s="4">
        <v>0</v>
      </c>
      <c r="H771" s="1">
        <f t="shared" si="980"/>
        <v>30000</v>
      </c>
      <c r="I771" s="2">
        <f t="shared" si="979"/>
        <v>3</v>
      </c>
      <c r="J771" s="2">
        <f t="shared" si="975"/>
        <v>30000</v>
      </c>
    </row>
    <row r="772" spans="1:10" s="8" customFormat="1" ht="15" customHeight="1">
      <c r="A772" s="9">
        <v>42976</v>
      </c>
      <c r="B772" s="10" t="s">
        <v>116</v>
      </c>
      <c r="C772" s="10">
        <v>200</v>
      </c>
      <c r="D772" s="10" t="s">
        <v>29</v>
      </c>
      <c r="E772" s="17">
        <v>4180</v>
      </c>
      <c r="F772" s="10">
        <v>4150</v>
      </c>
      <c r="G772" s="4">
        <v>0</v>
      </c>
      <c r="H772" s="1">
        <f t="shared" si="980"/>
        <v>6000</v>
      </c>
      <c r="I772" s="2">
        <f t="shared" si="979"/>
        <v>30</v>
      </c>
      <c r="J772" s="2">
        <f t="shared" ref="J772:J835" si="981">I772*C772</f>
        <v>6000</v>
      </c>
    </row>
    <row r="773" spans="1:10" s="8" customFormat="1" ht="15" customHeight="1">
      <c r="A773" s="9">
        <v>42975</v>
      </c>
      <c r="B773" s="10" t="s">
        <v>98</v>
      </c>
      <c r="C773" s="10">
        <v>4500</v>
      </c>
      <c r="D773" s="10" t="s">
        <v>11</v>
      </c>
      <c r="E773" s="17">
        <v>181</v>
      </c>
      <c r="F773" s="10">
        <v>183</v>
      </c>
      <c r="G773" s="4">
        <v>0</v>
      </c>
      <c r="H773" s="1">
        <f t="shared" si="980"/>
        <v>9000</v>
      </c>
      <c r="I773" s="2">
        <f t="shared" si="979"/>
        <v>2</v>
      </c>
      <c r="J773" s="2">
        <f t="shared" si="981"/>
        <v>9000</v>
      </c>
    </row>
    <row r="774" spans="1:10" s="8" customFormat="1" ht="15" customHeight="1">
      <c r="A774" s="9">
        <v>42975</v>
      </c>
      <c r="B774" s="10" t="s">
        <v>115</v>
      </c>
      <c r="C774" s="10">
        <v>1100</v>
      </c>
      <c r="D774" s="10" t="s">
        <v>11</v>
      </c>
      <c r="E774" s="17">
        <v>1005</v>
      </c>
      <c r="F774" s="10">
        <v>1010</v>
      </c>
      <c r="G774" s="4">
        <v>0</v>
      </c>
      <c r="H774" s="1">
        <f t="shared" si="980"/>
        <v>5500</v>
      </c>
      <c r="I774" s="2">
        <f t="shared" si="979"/>
        <v>5</v>
      </c>
      <c r="J774" s="2">
        <f t="shared" si="981"/>
        <v>5500</v>
      </c>
    </row>
    <row r="775" spans="1:10" s="8" customFormat="1" ht="15" customHeight="1">
      <c r="A775" s="9">
        <v>42971</v>
      </c>
      <c r="B775" s="10" t="s">
        <v>114</v>
      </c>
      <c r="C775" s="10">
        <v>3500</v>
      </c>
      <c r="D775" s="10" t="s">
        <v>11</v>
      </c>
      <c r="E775" s="17">
        <v>142.80000000000001</v>
      </c>
      <c r="F775" s="10">
        <v>144</v>
      </c>
      <c r="G775" s="4">
        <v>0</v>
      </c>
      <c r="H775" s="1">
        <f t="shared" si="980"/>
        <v>4199.99999999996</v>
      </c>
      <c r="I775" s="2">
        <f t="shared" si="979"/>
        <v>1.1999999999999886</v>
      </c>
      <c r="J775" s="2">
        <f t="shared" si="981"/>
        <v>4199.99999999996</v>
      </c>
    </row>
    <row r="776" spans="1:10" s="8" customFormat="1" ht="15" customHeight="1">
      <c r="A776" s="9">
        <v>42971</v>
      </c>
      <c r="B776" s="10" t="s">
        <v>113</v>
      </c>
      <c r="C776" s="10">
        <v>600</v>
      </c>
      <c r="D776" s="10" t="s">
        <v>11</v>
      </c>
      <c r="E776" s="17">
        <v>1675</v>
      </c>
      <c r="F776" s="10">
        <v>1682</v>
      </c>
      <c r="G776" s="4">
        <v>0</v>
      </c>
      <c r="H776" s="1">
        <f t="shared" si="980"/>
        <v>4200</v>
      </c>
      <c r="I776" s="2">
        <f t="shared" si="979"/>
        <v>7</v>
      </c>
      <c r="J776" s="2">
        <f t="shared" si="981"/>
        <v>4200</v>
      </c>
    </row>
    <row r="777" spans="1:10" s="8" customFormat="1" ht="15" customHeight="1">
      <c r="A777" s="9">
        <v>42969</v>
      </c>
      <c r="B777" s="10" t="s">
        <v>112</v>
      </c>
      <c r="C777" s="10">
        <v>2700</v>
      </c>
      <c r="D777" s="10" t="s">
        <v>29</v>
      </c>
      <c r="E777" s="17">
        <v>140.5</v>
      </c>
      <c r="F777" s="10">
        <v>138.69999999999999</v>
      </c>
      <c r="G777" s="4">
        <v>0</v>
      </c>
      <c r="H777" s="1">
        <f t="shared" si="980"/>
        <v>4860.0000000000309</v>
      </c>
      <c r="I777" s="2">
        <f t="shared" si="979"/>
        <v>1.8000000000000114</v>
      </c>
      <c r="J777" s="2">
        <f t="shared" si="981"/>
        <v>4860.0000000000309</v>
      </c>
    </row>
    <row r="778" spans="1:10" s="8" customFormat="1" ht="15" customHeight="1">
      <c r="A778" s="9">
        <v>42968</v>
      </c>
      <c r="B778" s="10" t="s">
        <v>111</v>
      </c>
      <c r="C778" s="10">
        <v>2200</v>
      </c>
      <c r="D778" s="10" t="s">
        <v>29</v>
      </c>
      <c r="E778" s="17">
        <v>238</v>
      </c>
      <c r="F778" s="10">
        <v>241</v>
      </c>
      <c r="G778" s="4">
        <v>0</v>
      </c>
      <c r="H778" s="1">
        <f t="shared" si="980"/>
        <v>-6600</v>
      </c>
      <c r="I778" s="2">
        <f t="shared" si="979"/>
        <v>-3</v>
      </c>
      <c r="J778" s="2">
        <f t="shared" si="981"/>
        <v>-6600</v>
      </c>
    </row>
    <row r="779" spans="1:10" s="8" customFormat="1" ht="15" customHeight="1">
      <c r="A779" s="9">
        <v>42968</v>
      </c>
      <c r="B779" s="10" t="s">
        <v>110</v>
      </c>
      <c r="C779" s="10">
        <v>6000</v>
      </c>
      <c r="D779" s="10" t="s">
        <v>29</v>
      </c>
      <c r="E779" s="17">
        <v>140</v>
      </c>
      <c r="F779" s="10">
        <v>139.25</v>
      </c>
      <c r="G779" s="4">
        <v>0</v>
      </c>
      <c r="H779" s="1">
        <f t="shared" si="980"/>
        <v>4500</v>
      </c>
      <c r="I779" s="2">
        <f t="shared" si="979"/>
        <v>0.75</v>
      </c>
      <c r="J779" s="2">
        <f t="shared" si="981"/>
        <v>4500</v>
      </c>
    </row>
    <row r="780" spans="1:10" s="8" customFormat="1" ht="15" customHeight="1">
      <c r="A780" s="9">
        <v>42968</v>
      </c>
      <c r="B780" s="10" t="s">
        <v>99</v>
      </c>
      <c r="C780" s="10">
        <v>8000</v>
      </c>
      <c r="D780" s="10" t="s">
        <v>29</v>
      </c>
      <c r="E780" s="17">
        <v>112</v>
      </c>
      <c r="F780" s="10">
        <v>111.2</v>
      </c>
      <c r="G780" s="4">
        <v>0</v>
      </c>
      <c r="H780" s="1">
        <f t="shared" si="980"/>
        <v>6399.9999999999773</v>
      </c>
      <c r="I780" s="2">
        <f t="shared" si="979"/>
        <v>0.79999999999999716</v>
      </c>
      <c r="J780" s="2">
        <f t="shared" si="981"/>
        <v>6399.9999999999773</v>
      </c>
    </row>
    <row r="781" spans="1:10" s="8" customFormat="1" ht="15" customHeight="1">
      <c r="A781" s="9">
        <v>42968</v>
      </c>
      <c r="B781" s="10" t="s">
        <v>102</v>
      </c>
      <c r="C781" s="10">
        <v>3500</v>
      </c>
      <c r="D781" s="10" t="s">
        <v>29</v>
      </c>
      <c r="E781" s="17">
        <v>112</v>
      </c>
      <c r="F781" s="10">
        <v>110</v>
      </c>
      <c r="G781" s="4">
        <v>0</v>
      </c>
      <c r="H781" s="1">
        <f t="shared" si="980"/>
        <v>7000</v>
      </c>
      <c r="I781" s="2">
        <f t="shared" si="979"/>
        <v>2</v>
      </c>
      <c r="J781" s="2">
        <f t="shared" si="981"/>
        <v>7000</v>
      </c>
    </row>
    <row r="782" spans="1:10" s="8" customFormat="1" ht="15" customHeight="1">
      <c r="A782" s="9">
        <v>42968</v>
      </c>
      <c r="B782" s="10" t="s">
        <v>109</v>
      </c>
      <c r="C782" s="10">
        <v>1500</v>
      </c>
      <c r="D782" s="10" t="s">
        <v>11</v>
      </c>
      <c r="E782" s="17">
        <v>417</v>
      </c>
      <c r="F782" s="10">
        <v>422</v>
      </c>
      <c r="G782" s="4">
        <v>0</v>
      </c>
      <c r="H782" s="1">
        <f t="shared" si="980"/>
        <v>7500</v>
      </c>
      <c r="I782" s="2">
        <f t="shared" si="979"/>
        <v>5</v>
      </c>
      <c r="J782" s="2">
        <f t="shared" si="981"/>
        <v>7500</v>
      </c>
    </row>
    <row r="783" spans="1:10" s="8" customFormat="1" ht="15" customHeight="1">
      <c r="A783" s="9">
        <v>42965</v>
      </c>
      <c r="B783" s="10" t="s">
        <v>108</v>
      </c>
      <c r="C783" s="10">
        <v>400</v>
      </c>
      <c r="D783" s="10" t="s">
        <v>29</v>
      </c>
      <c r="E783" s="17">
        <v>1500</v>
      </c>
      <c r="F783" s="10">
        <v>1486.25</v>
      </c>
      <c r="G783" s="4">
        <v>0</v>
      </c>
      <c r="H783" s="1">
        <f t="shared" si="980"/>
        <v>5500</v>
      </c>
      <c r="I783" s="2">
        <f t="shared" si="979"/>
        <v>13.75</v>
      </c>
      <c r="J783" s="2">
        <f t="shared" si="981"/>
        <v>5500</v>
      </c>
    </row>
    <row r="784" spans="1:10" s="8" customFormat="1" ht="15" customHeight="1">
      <c r="A784" s="9">
        <v>42964</v>
      </c>
      <c r="B784" s="10" t="s">
        <v>107</v>
      </c>
      <c r="C784" s="10">
        <v>125</v>
      </c>
      <c r="D784" s="10" t="s">
        <v>29</v>
      </c>
      <c r="E784" s="17">
        <v>5330</v>
      </c>
      <c r="F784" s="10">
        <v>5301</v>
      </c>
      <c r="G784" s="4">
        <v>0</v>
      </c>
      <c r="H784" s="1">
        <f t="shared" si="980"/>
        <v>3625</v>
      </c>
      <c r="I784" s="2">
        <f t="shared" si="979"/>
        <v>29</v>
      </c>
      <c r="J784" s="2">
        <f t="shared" si="981"/>
        <v>3625</v>
      </c>
    </row>
    <row r="785" spans="1:10" s="8" customFormat="1" ht="15" customHeight="1">
      <c r="A785" s="9">
        <v>42963</v>
      </c>
      <c r="B785" s="10" t="s">
        <v>106</v>
      </c>
      <c r="C785" s="10">
        <v>600</v>
      </c>
      <c r="D785" s="10" t="s">
        <v>29</v>
      </c>
      <c r="E785" s="17">
        <v>1725</v>
      </c>
      <c r="F785" s="10">
        <v>1710</v>
      </c>
      <c r="G785" s="4">
        <v>0</v>
      </c>
      <c r="H785" s="1">
        <f t="shared" si="980"/>
        <v>9000</v>
      </c>
      <c r="I785" s="2">
        <f t="shared" si="979"/>
        <v>15</v>
      </c>
      <c r="J785" s="2">
        <f t="shared" si="981"/>
        <v>9000</v>
      </c>
    </row>
    <row r="786" spans="1:10" s="8" customFormat="1" ht="15" customHeight="1">
      <c r="A786" s="9">
        <v>42963</v>
      </c>
      <c r="B786" s="10" t="s">
        <v>105</v>
      </c>
      <c r="C786" s="10">
        <v>2400</v>
      </c>
      <c r="D786" s="10" t="s">
        <v>11</v>
      </c>
      <c r="E786" s="17">
        <v>276</v>
      </c>
      <c r="F786" s="10">
        <v>279</v>
      </c>
      <c r="G786" s="4">
        <v>0</v>
      </c>
      <c r="H786" s="1">
        <f t="shared" si="980"/>
        <v>7200</v>
      </c>
      <c r="I786" s="2">
        <f t="shared" si="979"/>
        <v>3</v>
      </c>
      <c r="J786" s="2">
        <f t="shared" si="981"/>
        <v>7200</v>
      </c>
    </row>
    <row r="787" spans="1:10" s="8" customFormat="1" ht="15" customHeight="1">
      <c r="A787" s="9">
        <v>42961</v>
      </c>
      <c r="B787" s="10" t="s">
        <v>104</v>
      </c>
      <c r="C787" s="10">
        <v>600</v>
      </c>
      <c r="D787" s="10" t="s">
        <v>11</v>
      </c>
      <c r="E787" s="17">
        <v>1029</v>
      </c>
      <c r="F787" s="10">
        <v>1036</v>
      </c>
      <c r="G787" s="4">
        <v>0</v>
      </c>
      <c r="H787" s="1">
        <f t="shared" si="980"/>
        <v>4200</v>
      </c>
      <c r="I787" s="2">
        <f t="shared" si="979"/>
        <v>7</v>
      </c>
      <c r="J787" s="2">
        <f t="shared" si="981"/>
        <v>4200</v>
      </c>
    </row>
    <row r="788" spans="1:10" s="8" customFormat="1" ht="15" customHeight="1">
      <c r="A788" s="9">
        <v>42958</v>
      </c>
      <c r="B788" s="10" t="s">
        <v>103</v>
      </c>
      <c r="C788" s="10">
        <v>500</v>
      </c>
      <c r="D788" s="10" t="s">
        <v>29</v>
      </c>
      <c r="E788" s="17">
        <v>1490</v>
      </c>
      <c r="F788" s="10">
        <v>1470</v>
      </c>
      <c r="G788" s="4">
        <v>0</v>
      </c>
      <c r="H788" s="1">
        <f t="shared" si="980"/>
        <v>10000</v>
      </c>
      <c r="I788" s="2">
        <f t="shared" ref="I788:I819" si="982">H788/C788</f>
        <v>20</v>
      </c>
      <c r="J788" s="2">
        <f t="shared" si="981"/>
        <v>10000</v>
      </c>
    </row>
    <row r="789" spans="1:10" s="8" customFormat="1" ht="15" customHeight="1">
      <c r="A789" s="9">
        <v>42958</v>
      </c>
      <c r="B789" s="10" t="s">
        <v>102</v>
      </c>
      <c r="C789" s="10">
        <v>3500</v>
      </c>
      <c r="D789" s="10" t="s">
        <v>29</v>
      </c>
      <c r="E789" s="17">
        <v>126.5</v>
      </c>
      <c r="F789" s="10">
        <v>122.5</v>
      </c>
      <c r="G789" s="4">
        <v>0</v>
      </c>
      <c r="H789" s="1">
        <f t="shared" si="980"/>
        <v>14000</v>
      </c>
      <c r="I789" s="2">
        <f t="shared" si="982"/>
        <v>4</v>
      </c>
      <c r="J789" s="2">
        <f t="shared" si="981"/>
        <v>14000</v>
      </c>
    </row>
    <row r="790" spans="1:10" s="8" customFormat="1" ht="15" customHeight="1">
      <c r="A790" s="9">
        <v>42957</v>
      </c>
      <c r="B790" s="10" t="s">
        <v>101</v>
      </c>
      <c r="C790" s="10">
        <v>1800</v>
      </c>
      <c r="D790" s="10" t="s">
        <v>29</v>
      </c>
      <c r="E790" s="17">
        <v>516</v>
      </c>
      <c r="F790" s="10">
        <v>513</v>
      </c>
      <c r="G790" s="4">
        <v>0</v>
      </c>
      <c r="H790" s="1">
        <f t="shared" si="980"/>
        <v>5400</v>
      </c>
      <c r="I790" s="2">
        <f t="shared" si="982"/>
        <v>3</v>
      </c>
      <c r="J790" s="2">
        <f t="shared" si="981"/>
        <v>5400</v>
      </c>
    </row>
    <row r="791" spans="1:10" s="8" customFormat="1" ht="15" customHeight="1">
      <c r="A791" s="9">
        <v>42957</v>
      </c>
      <c r="B791" s="10" t="s">
        <v>100</v>
      </c>
      <c r="C791" s="10">
        <v>10000</v>
      </c>
      <c r="D791" s="10" t="s">
        <v>29</v>
      </c>
      <c r="E791" s="17">
        <v>52.8</v>
      </c>
      <c r="F791" s="10">
        <v>52.3</v>
      </c>
      <c r="G791" s="4">
        <v>0</v>
      </c>
      <c r="H791" s="1">
        <v>51.8</v>
      </c>
      <c r="I791" s="2">
        <f t="shared" si="982"/>
        <v>5.1799999999999997E-3</v>
      </c>
      <c r="J791" s="2">
        <f t="shared" si="981"/>
        <v>51.8</v>
      </c>
    </row>
    <row r="792" spans="1:10" s="8" customFormat="1" ht="15" customHeight="1">
      <c r="A792" s="9">
        <v>42955</v>
      </c>
      <c r="B792" s="10" t="s">
        <v>90</v>
      </c>
      <c r="C792" s="10">
        <v>1800</v>
      </c>
      <c r="D792" s="10" t="s">
        <v>29</v>
      </c>
      <c r="E792" s="17">
        <v>516</v>
      </c>
      <c r="F792" s="10">
        <v>513</v>
      </c>
      <c r="G792" s="4">
        <v>0</v>
      </c>
      <c r="H792" s="1">
        <f t="shared" ref="H792:H811" si="983">(IF(D792="SELL",E792-F792,IF(D792="BUY",F792-E792)))*C792</f>
        <v>5400</v>
      </c>
      <c r="I792" s="2">
        <f t="shared" si="982"/>
        <v>3</v>
      </c>
      <c r="J792" s="2">
        <f t="shared" si="981"/>
        <v>5400</v>
      </c>
    </row>
    <row r="793" spans="1:10" s="8" customFormat="1" ht="15" customHeight="1">
      <c r="A793" s="9">
        <v>42954</v>
      </c>
      <c r="B793" s="10" t="s">
        <v>99</v>
      </c>
      <c r="C793" s="10">
        <v>8000</v>
      </c>
      <c r="D793" s="10" t="s">
        <v>11</v>
      </c>
      <c r="E793" s="17">
        <v>122.5</v>
      </c>
      <c r="F793" s="10">
        <v>123.2</v>
      </c>
      <c r="G793" s="4">
        <v>0</v>
      </c>
      <c r="H793" s="1">
        <f t="shared" si="983"/>
        <v>5600.0000000000227</v>
      </c>
      <c r="I793" s="2">
        <f t="shared" si="982"/>
        <v>0.70000000000000284</v>
      </c>
      <c r="J793" s="2">
        <f t="shared" si="981"/>
        <v>5600.0000000000227</v>
      </c>
    </row>
    <row r="794" spans="1:10" s="8" customFormat="1" ht="15" customHeight="1">
      <c r="A794" s="9">
        <v>42950</v>
      </c>
      <c r="B794" s="10" t="s">
        <v>98</v>
      </c>
      <c r="C794" s="10">
        <v>4500</v>
      </c>
      <c r="D794" s="10" t="s">
        <v>29</v>
      </c>
      <c r="E794" s="17">
        <v>172</v>
      </c>
      <c r="F794" s="10">
        <v>171</v>
      </c>
      <c r="G794" s="4">
        <v>0</v>
      </c>
      <c r="H794" s="1">
        <f t="shared" si="983"/>
        <v>4500</v>
      </c>
      <c r="I794" s="2">
        <f t="shared" si="982"/>
        <v>1</v>
      </c>
      <c r="J794" s="2">
        <f t="shared" si="981"/>
        <v>4500</v>
      </c>
    </row>
    <row r="795" spans="1:10" s="8" customFormat="1" ht="15" customHeight="1">
      <c r="A795" s="9">
        <v>42942</v>
      </c>
      <c r="B795" s="10" t="s">
        <v>97</v>
      </c>
      <c r="C795" s="10">
        <v>3500</v>
      </c>
      <c r="D795" s="10" t="s">
        <v>11</v>
      </c>
      <c r="E795" s="17">
        <v>281</v>
      </c>
      <c r="F795" s="10">
        <v>283</v>
      </c>
      <c r="G795" s="4">
        <v>0</v>
      </c>
      <c r="H795" s="1">
        <f t="shared" si="983"/>
        <v>7000</v>
      </c>
      <c r="I795" s="2">
        <f t="shared" si="982"/>
        <v>2</v>
      </c>
      <c r="J795" s="2">
        <f t="shared" si="981"/>
        <v>7000</v>
      </c>
    </row>
    <row r="796" spans="1:10" s="8" customFormat="1" ht="15" customHeight="1">
      <c r="A796" s="9">
        <v>42941</v>
      </c>
      <c r="B796" s="10" t="s">
        <v>96</v>
      </c>
      <c r="C796" s="10">
        <v>700</v>
      </c>
      <c r="D796" s="10" t="s">
        <v>11</v>
      </c>
      <c r="E796" s="17">
        <v>1870</v>
      </c>
      <c r="F796" s="10">
        <v>1877</v>
      </c>
      <c r="G796" s="4">
        <v>0</v>
      </c>
      <c r="H796" s="1">
        <f t="shared" si="983"/>
        <v>4900</v>
      </c>
      <c r="I796" s="2">
        <f t="shared" si="982"/>
        <v>7</v>
      </c>
      <c r="J796" s="2">
        <f t="shared" si="981"/>
        <v>4900</v>
      </c>
    </row>
    <row r="797" spans="1:10" s="11" customFormat="1" ht="15.75">
      <c r="A797" s="9">
        <v>42935</v>
      </c>
      <c r="B797" s="10" t="s">
        <v>95</v>
      </c>
      <c r="C797" s="10">
        <v>1500</v>
      </c>
      <c r="D797" s="10" t="s">
        <v>11</v>
      </c>
      <c r="E797" s="17">
        <v>467</v>
      </c>
      <c r="F797" s="10">
        <v>470.5</v>
      </c>
      <c r="G797" s="4">
        <v>0</v>
      </c>
      <c r="H797" s="1">
        <f t="shared" si="983"/>
        <v>5250</v>
      </c>
      <c r="I797" s="2">
        <f t="shared" si="982"/>
        <v>3.5</v>
      </c>
      <c r="J797" s="2">
        <f t="shared" si="981"/>
        <v>5250</v>
      </c>
    </row>
    <row r="798" spans="1:10" s="11" customFormat="1" ht="15.75">
      <c r="A798" s="9">
        <v>42933</v>
      </c>
      <c r="B798" s="10" t="s">
        <v>94</v>
      </c>
      <c r="C798" s="10">
        <v>3084</v>
      </c>
      <c r="D798" s="10" t="s">
        <v>11</v>
      </c>
      <c r="E798" s="17">
        <v>369</v>
      </c>
      <c r="F798" s="10">
        <v>370.7</v>
      </c>
      <c r="G798" s="4">
        <v>0</v>
      </c>
      <c r="H798" s="1">
        <f t="shared" si="983"/>
        <v>5242.7999999999647</v>
      </c>
      <c r="I798" s="2">
        <f t="shared" si="982"/>
        <v>1.6999999999999886</v>
      </c>
      <c r="J798" s="2">
        <f t="shared" si="981"/>
        <v>5242.7999999999647</v>
      </c>
    </row>
    <row r="799" spans="1:10" s="11" customFormat="1" ht="15.75">
      <c r="A799" s="9">
        <v>42930</v>
      </c>
      <c r="B799" s="10" t="s">
        <v>31</v>
      </c>
      <c r="C799" s="10">
        <v>1800</v>
      </c>
      <c r="D799" s="10" t="s">
        <v>11</v>
      </c>
      <c r="E799" s="17">
        <v>394</v>
      </c>
      <c r="F799" s="10">
        <v>400</v>
      </c>
      <c r="G799" s="4">
        <v>0</v>
      </c>
      <c r="H799" s="1">
        <f t="shared" si="983"/>
        <v>10800</v>
      </c>
      <c r="I799" s="2">
        <f t="shared" si="982"/>
        <v>6</v>
      </c>
      <c r="J799" s="2">
        <f t="shared" si="981"/>
        <v>10800</v>
      </c>
    </row>
    <row r="800" spans="1:10" s="11" customFormat="1" ht="15.75">
      <c r="A800" s="9">
        <v>42929</v>
      </c>
      <c r="B800" s="10" t="s">
        <v>93</v>
      </c>
      <c r="C800" s="10">
        <v>4500</v>
      </c>
      <c r="D800" s="10" t="s">
        <v>11</v>
      </c>
      <c r="E800" s="17">
        <v>126.5</v>
      </c>
      <c r="F800" s="10">
        <v>126.5</v>
      </c>
      <c r="G800" s="4">
        <v>0</v>
      </c>
      <c r="H800" s="1">
        <f t="shared" si="983"/>
        <v>0</v>
      </c>
      <c r="I800" s="2">
        <f t="shared" si="982"/>
        <v>0</v>
      </c>
      <c r="J800" s="2">
        <f t="shared" si="981"/>
        <v>0</v>
      </c>
    </row>
    <row r="801" spans="1:10" s="11" customFormat="1" ht="15.75">
      <c r="A801" s="9">
        <v>42927</v>
      </c>
      <c r="B801" s="10" t="s">
        <v>92</v>
      </c>
      <c r="C801" s="10">
        <v>3000</v>
      </c>
      <c r="D801" s="10" t="s">
        <v>11</v>
      </c>
      <c r="E801" s="17">
        <v>211</v>
      </c>
      <c r="F801" s="10">
        <v>212.7</v>
      </c>
      <c r="G801" s="4">
        <v>0</v>
      </c>
      <c r="H801" s="1">
        <f t="shared" si="983"/>
        <v>5099.9999999999654</v>
      </c>
      <c r="I801" s="2">
        <f t="shared" si="982"/>
        <v>1.6999999999999884</v>
      </c>
      <c r="J801" s="2">
        <f t="shared" si="981"/>
        <v>5099.9999999999654</v>
      </c>
    </row>
    <row r="802" spans="1:10" s="11" customFormat="1" ht="15.75">
      <c r="A802" s="9">
        <v>42923</v>
      </c>
      <c r="B802" s="10" t="s">
        <v>72</v>
      </c>
      <c r="C802" s="10">
        <v>2000</v>
      </c>
      <c r="D802" s="10" t="s">
        <v>11</v>
      </c>
      <c r="E802" s="17">
        <v>556.6</v>
      </c>
      <c r="F802" s="10">
        <v>561</v>
      </c>
      <c r="G802" s="4">
        <v>0</v>
      </c>
      <c r="H802" s="1">
        <f t="shared" si="983"/>
        <v>8799.9999999999545</v>
      </c>
      <c r="I802" s="2">
        <f t="shared" si="982"/>
        <v>4.3999999999999773</v>
      </c>
      <c r="J802" s="2">
        <f t="shared" si="981"/>
        <v>8799.9999999999545</v>
      </c>
    </row>
    <row r="803" spans="1:10" s="11" customFormat="1" ht="15.75">
      <c r="A803" s="9">
        <v>42922</v>
      </c>
      <c r="B803" s="10" t="s">
        <v>38</v>
      </c>
      <c r="C803" s="10">
        <v>6000</v>
      </c>
      <c r="D803" s="10" t="s">
        <v>11</v>
      </c>
      <c r="E803" s="17">
        <v>176.5</v>
      </c>
      <c r="F803" s="10">
        <v>179</v>
      </c>
      <c r="G803" s="4">
        <v>0</v>
      </c>
      <c r="H803" s="1">
        <f t="shared" si="983"/>
        <v>15000</v>
      </c>
      <c r="I803" s="2">
        <f t="shared" si="982"/>
        <v>2.5</v>
      </c>
      <c r="J803" s="2">
        <f t="shared" si="981"/>
        <v>15000</v>
      </c>
    </row>
    <row r="804" spans="1:10" s="11" customFormat="1" ht="15.75">
      <c r="A804" s="9">
        <v>42922</v>
      </c>
      <c r="B804" s="10" t="s">
        <v>68</v>
      </c>
      <c r="C804" s="10">
        <v>1200</v>
      </c>
      <c r="D804" s="10" t="s">
        <v>11</v>
      </c>
      <c r="E804" s="17">
        <v>370</v>
      </c>
      <c r="F804" s="10">
        <v>370</v>
      </c>
      <c r="G804" s="4">
        <v>0</v>
      </c>
      <c r="H804" s="1">
        <f t="shared" si="983"/>
        <v>0</v>
      </c>
      <c r="I804" s="2">
        <f t="shared" si="982"/>
        <v>0</v>
      </c>
      <c r="J804" s="2">
        <f t="shared" si="981"/>
        <v>0</v>
      </c>
    </row>
    <row r="805" spans="1:10" s="11" customFormat="1" ht="15.75">
      <c r="A805" s="9">
        <v>42922</v>
      </c>
      <c r="B805" s="10" t="s">
        <v>26</v>
      </c>
      <c r="C805" s="10">
        <v>5000</v>
      </c>
      <c r="D805" s="10" t="s">
        <v>11</v>
      </c>
      <c r="E805" s="17">
        <v>198.5</v>
      </c>
      <c r="F805" s="10">
        <v>199.5</v>
      </c>
      <c r="G805" s="4">
        <v>0</v>
      </c>
      <c r="H805" s="1">
        <f t="shared" si="983"/>
        <v>5000</v>
      </c>
      <c r="I805" s="2">
        <f t="shared" si="982"/>
        <v>1</v>
      </c>
      <c r="J805" s="2">
        <f t="shared" si="981"/>
        <v>5000</v>
      </c>
    </row>
    <row r="806" spans="1:10" s="11" customFormat="1" ht="15.75">
      <c r="A806" s="9">
        <v>42921</v>
      </c>
      <c r="B806" s="10" t="s">
        <v>58</v>
      </c>
      <c r="C806" s="10">
        <v>2266</v>
      </c>
      <c r="D806" s="10" t="s">
        <v>11</v>
      </c>
      <c r="E806" s="17">
        <v>267</v>
      </c>
      <c r="F806" s="10">
        <v>268</v>
      </c>
      <c r="G806" s="4">
        <v>0</v>
      </c>
      <c r="H806" s="1">
        <f t="shared" si="983"/>
        <v>2266</v>
      </c>
      <c r="I806" s="2">
        <f t="shared" si="982"/>
        <v>1</v>
      </c>
      <c r="J806" s="2">
        <f t="shared" si="981"/>
        <v>2266</v>
      </c>
    </row>
    <row r="807" spans="1:10" s="11" customFormat="1" ht="15.75">
      <c r="A807" s="9">
        <v>42916</v>
      </c>
      <c r="B807" s="10" t="s">
        <v>91</v>
      </c>
      <c r="C807" s="10">
        <v>500</v>
      </c>
      <c r="D807" s="10" t="s">
        <v>11</v>
      </c>
      <c r="E807" s="17">
        <v>980</v>
      </c>
      <c r="F807" s="10">
        <v>993</v>
      </c>
      <c r="G807" s="4">
        <v>0</v>
      </c>
      <c r="H807" s="1">
        <f t="shared" si="983"/>
        <v>6500</v>
      </c>
      <c r="I807" s="2">
        <f t="shared" si="982"/>
        <v>13</v>
      </c>
      <c r="J807" s="2">
        <f t="shared" si="981"/>
        <v>6500</v>
      </c>
    </row>
    <row r="808" spans="1:10" s="11" customFormat="1" ht="15.75">
      <c r="A808" s="9">
        <v>42915</v>
      </c>
      <c r="B808" s="10" t="s">
        <v>90</v>
      </c>
      <c r="C808" s="10">
        <v>1200</v>
      </c>
      <c r="D808" s="10" t="s">
        <v>11</v>
      </c>
      <c r="E808" s="17">
        <v>629</v>
      </c>
      <c r="F808" s="10">
        <v>633.5</v>
      </c>
      <c r="G808" s="4">
        <v>0</v>
      </c>
      <c r="H808" s="1">
        <f t="shared" si="983"/>
        <v>5400</v>
      </c>
      <c r="I808" s="2">
        <f t="shared" si="982"/>
        <v>4.5</v>
      </c>
      <c r="J808" s="2">
        <f t="shared" si="981"/>
        <v>5400</v>
      </c>
    </row>
    <row r="809" spans="1:10" s="11" customFormat="1" ht="15.75">
      <c r="A809" s="9">
        <v>42915</v>
      </c>
      <c r="B809" s="10" t="s">
        <v>22</v>
      </c>
      <c r="C809" s="10">
        <v>1300</v>
      </c>
      <c r="D809" s="10" t="s">
        <v>11</v>
      </c>
      <c r="E809" s="17">
        <v>509</v>
      </c>
      <c r="F809" s="10">
        <v>509</v>
      </c>
      <c r="G809" s="4">
        <v>0</v>
      </c>
      <c r="H809" s="1">
        <f t="shared" si="983"/>
        <v>0</v>
      </c>
      <c r="I809" s="2">
        <f t="shared" si="982"/>
        <v>0</v>
      </c>
      <c r="J809" s="2">
        <f t="shared" si="981"/>
        <v>0</v>
      </c>
    </row>
    <row r="810" spans="1:10" s="11" customFormat="1" ht="15.75">
      <c r="A810" s="9">
        <v>42914</v>
      </c>
      <c r="B810" s="10" t="s">
        <v>89</v>
      </c>
      <c r="C810" s="10">
        <v>750</v>
      </c>
      <c r="D810" s="10" t="s">
        <v>11</v>
      </c>
      <c r="E810" s="17">
        <v>1215</v>
      </c>
      <c r="F810" s="10">
        <v>1215</v>
      </c>
      <c r="G810" s="4">
        <v>0</v>
      </c>
      <c r="H810" s="1">
        <f t="shared" si="983"/>
        <v>0</v>
      </c>
      <c r="I810" s="2">
        <f t="shared" si="982"/>
        <v>0</v>
      </c>
      <c r="J810" s="2">
        <f t="shared" si="981"/>
        <v>0</v>
      </c>
    </row>
    <row r="811" spans="1:10" s="11" customFormat="1" ht="15.75">
      <c r="A811" s="9">
        <v>42909</v>
      </c>
      <c r="B811" s="10" t="s">
        <v>88</v>
      </c>
      <c r="C811" s="10">
        <v>600</v>
      </c>
      <c r="D811" s="10" t="s">
        <v>11</v>
      </c>
      <c r="E811" s="17">
        <v>1532</v>
      </c>
      <c r="F811" s="10">
        <v>1542</v>
      </c>
      <c r="G811" s="4">
        <v>0</v>
      </c>
      <c r="H811" s="1">
        <f t="shared" si="983"/>
        <v>6000</v>
      </c>
      <c r="I811" s="2">
        <f t="shared" si="982"/>
        <v>10</v>
      </c>
      <c r="J811" s="2">
        <f t="shared" si="981"/>
        <v>6000</v>
      </c>
    </row>
    <row r="812" spans="1:10" s="11" customFormat="1" ht="15.75">
      <c r="A812" s="9">
        <v>42907</v>
      </c>
      <c r="B812" s="10" t="s">
        <v>66</v>
      </c>
      <c r="C812" s="10">
        <v>2000</v>
      </c>
      <c r="D812" s="10" t="s">
        <v>11</v>
      </c>
      <c r="E812" s="17">
        <v>1105</v>
      </c>
      <c r="F812" s="10">
        <v>1105</v>
      </c>
      <c r="G812" s="4">
        <v>0</v>
      </c>
      <c r="H812" s="1">
        <v>0</v>
      </c>
      <c r="I812" s="2">
        <f t="shared" si="982"/>
        <v>0</v>
      </c>
      <c r="J812" s="2">
        <f t="shared" si="981"/>
        <v>0</v>
      </c>
    </row>
    <row r="813" spans="1:10" s="11" customFormat="1" ht="15.75">
      <c r="A813" s="9">
        <v>42906</v>
      </c>
      <c r="B813" s="10" t="s">
        <v>43</v>
      </c>
      <c r="C813" s="10">
        <v>1100</v>
      </c>
      <c r="D813" s="10" t="s">
        <v>11</v>
      </c>
      <c r="E813" s="17">
        <v>791</v>
      </c>
      <c r="F813" s="10">
        <v>791</v>
      </c>
      <c r="G813" s="4">
        <v>0</v>
      </c>
      <c r="H813" s="1">
        <f t="shared" ref="H813:H844" si="984">(IF(D813="SELL",E813-F813,IF(D813="BUY",F813-E813)))*C813</f>
        <v>0</v>
      </c>
      <c r="I813" s="2">
        <f t="shared" si="982"/>
        <v>0</v>
      </c>
      <c r="J813" s="2">
        <f t="shared" si="981"/>
        <v>0</v>
      </c>
    </row>
    <row r="814" spans="1:10" s="11" customFormat="1" ht="15.75">
      <c r="A814" s="9">
        <v>42905</v>
      </c>
      <c r="B814" s="10" t="s">
        <v>87</v>
      </c>
      <c r="C814" s="10">
        <v>600</v>
      </c>
      <c r="D814" s="10" t="s">
        <v>11</v>
      </c>
      <c r="E814" s="17">
        <v>1198</v>
      </c>
      <c r="F814" s="10">
        <v>1205</v>
      </c>
      <c r="G814" s="4">
        <v>0</v>
      </c>
      <c r="H814" s="1">
        <f t="shared" si="984"/>
        <v>4200</v>
      </c>
      <c r="I814" s="2">
        <f t="shared" si="982"/>
        <v>7</v>
      </c>
      <c r="J814" s="2">
        <f t="shared" si="981"/>
        <v>4200</v>
      </c>
    </row>
    <row r="815" spans="1:10" s="11" customFormat="1" ht="15.75">
      <c r="A815" s="9">
        <v>42901</v>
      </c>
      <c r="B815" s="10" t="s">
        <v>21</v>
      </c>
      <c r="C815" s="10">
        <v>600</v>
      </c>
      <c r="D815" s="10" t="s">
        <v>29</v>
      </c>
      <c r="E815" s="17">
        <v>542</v>
      </c>
      <c r="F815" s="10">
        <v>538</v>
      </c>
      <c r="G815" s="4">
        <v>0</v>
      </c>
      <c r="H815" s="1">
        <f t="shared" si="984"/>
        <v>2400</v>
      </c>
      <c r="I815" s="2">
        <f t="shared" si="982"/>
        <v>4</v>
      </c>
      <c r="J815" s="2">
        <f t="shared" si="981"/>
        <v>2400</v>
      </c>
    </row>
    <row r="816" spans="1:10" s="11" customFormat="1" ht="15.75">
      <c r="A816" s="9">
        <v>42901</v>
      </c>
      <c r="B816" s="10" t="s">
        <v>78</v>
      </c>
      <c r="C816" s="10">
        <v>1100</v>
      </c>
      <c r="D816" s="10" t="s">
        <v>29</v>
      </c>
      <c r="E816" s="17">
        <v>542</v>
      </c>
      <c r="F816" s="10">
        <v>538</v>
      </c>
      <c r="G816" s="4">
        <v>0</v>
      </c>
      <c r="H816" s="1">
        <f t="shared" si="984"/>
        <v>4400</v>
      </c>
      <c r="I816" s="2">
        <f t="shared" si="982"/>
        <v>4</v>
      </c>
      <c r="J816" s="2">
        <f t="shared" si="981"/>
        <v>4400</v>
      </c>
    </row>
    <row r="817" spans="1:10" s="11" customFormat="1" ht="15.75">
      <c r="A817" s="9">
        <v>42899</v>
      </c>
      <c r="B817" s="10" t="s">
        <v>66</v>
      </c>
      <c r="C817" s="10">
        <v>400</v>
      </c>
      <c r="D817" s="10" t="s">
        <v>11</v>
      </c>
      <c r="E817" s="17">
        <v>1171</v>
      </c>
      <c r="F817" s="10">
        <v>1183</v>
      </c>
      <c r="G817" s="4">
        <v>0</v>
      </c>
      <c r="H817" s="1">
        <f t="shared" si="984"/>
        <v>4800</v>
      </c>
      <c r="I817" s="2">
        <f t="shared" si="982"/>
        <v>12</v>
      </c>
      <c r="J817" s="2">
        <f t="shared" si="981"/>
        <v>4800</v>
      </c>
    </row>
    <row r="818" spans="1:10" s="11" customFormat="1" ht="15.75">
      <c r="A818" s="9">
        <v>42895</v>
      </c>
      <c r="B818" s="10" t="s">
        <v>86</v>
      </c>
      <c r="C818" s="10">
        <v>700</v>
      </c>
      <c r="D818" s="10" t="s">
        <v>11</v>
      </c>
      <c r="E818" s="17">
        <v>1174</v>
      </c>
      <c r="F818" s="10">
        <v>1180.75</v>
      </c>
      <c r="G818" s="4">
        <v>0</v>
      </c>
      <c r="H818" s="1">
        <f t="shared" si="984"/>
        <v>4725</v>
      </c>
      <c r="I818" s="2">
        <f t="shared" si="982"/>
        <v>6.75</v>
      </c>
      <c r="J818" s="2">
        <f t="shared" si="981"/>
        <v>4725</v>
      </c>
    </row>
    <row r="819" spans="1:10" s="11" customFormat="1" ht="15.75">
      <c r="A819" s="9">
        <v>42893</v>
      </c>
      <c r="B819" s="10" t="s">
        <v>85</v>
      </c>
      <c r="C819" s="10">
        <v>600</v>
      </c>
      <c r="D819" s="10" t="s">
        <v>11</v>
      </c>
      <c r="E819" s="17">
        <v>654</v>
      </c>
      <c r="F819" s="10">
        <v>654</v>
      </c>
      <c r="G819" s="4">
        <v>0</v>
      </c>
      <c r="H819" s="1">
        <f t="shared" si="984"/>
        <v>0</v>
      </c>
      <c r="I819" s="2">
        <f t="shared" si="982"/>
        <v>0</v>
      </c>
      <c r="J819" s="2">
        <f t="shared" si="981"/>
        <v>0</v>
      </c>
    </row>
    <row r="820" spans="1:10" s="11" customFormat="1" ht="15.75">
      <c r="A820" s="9">
        <v>42892</v>
      </c>
      <c r="B820" s="10" t="s">
        <v>84</v>
      </c>
      <c r="C820" s="10">
        <v>500</v>
      </c>
      <c r="D820" s="10" t="s">
        <v>11</v>
      </c>
      <c r="E820" s="17">
        <v>1615</v>
      </c>
      <c r="F820" s="10">
        <v>1625</v>
      </c>
      <c r="G820" s="4">
        <v>0</v>
      </c>
      <c r="H820" s="1">
        <f t="shared" si="984"/>
        <v>5000</v>
      </c>
      <c r="I820" s="2">
        <f t="shared" ref="I820:I851" si="985">H820/C820</f>
        <v>10</v>
      </c>
      <c r="J820" s="2">
        <f t="shared" si="981"/>
        <v>5000</v>
      </c>
    </row>
    <row r="821" spans="1:10" s="11" customFormat="1" ht="15.75">
      <c r="A821" s="9">
        <v>42892</v>
      </c>
      <c r="B821" s="10" t="s">
        <v>84</v>
      </c>
      <c r="C821" s="10">
        <v>500</v>
      </c>
      <c r="D821" s="10" t="s">
        <v>11</v>
      </c>
      <c r="E821" s="17">
        <v>1615</v>
      </c>
      <c r="F821" s="10">
        <v>1625</v>
      </c>
      <c r="G821" s="4">
        <v>0</v>
      </c>
      <c r="H821" s="1">
        <f t="shared" si="984"/>
        <v>5000</v>
      </c>
      <c r="I821" s="2">
        <f t="shared" si="985"/>
        <v>10</v>
      </c>
      <c r="J821" s="2">
        <f t="shared" si="981"/>
        <v>5000</v>
      </c>
    </row>
    <row r="822" spans="1:10" s="11" customFormat="1" ht="15.75">
      <c r="A822" s="9">
        <v>42891</v>
      </c>
      <c r="B822" s="10" t="s">
        <v>83</v>
      </c>
      <c r="C822" s="10">
        <v>1100</v>
      </c>
      <c r="D822" s="10" t="s">
        <v>11</v>
      </c>
      <c r="E822" s="17">
        <v>730</v>
      </c>
      <c r="F822" s="10">
        <v>745</v>
      </c>
      <c r="G822" s="4">
        <v>0</v>
      </c>
      <c r="H822" s="1">
        <f t="shared" si="984"/>
        <v>16500</v>
      </c>
      <c r="I822" s="2">
        <f t="shared" si="985"/>
        <v>15</v>
      </c>
      <c r="J822" s="2">
        <f t="shared" si="981"/>
        <v>16500</v>
      </c>
    </row>
    <row r="823" spans="1:10" s="11" customFormat="1" ht="15.75">
      <c r="A823" s="9">
        <v>42887</v>
      </c>
      <c r="B823" s="10" t="s">
        <v>82</v>
      </c>
      <c r="C823" s="10">
        <v>700</v>
      </c>
      <c r="D823" s="10" t="s">
        <v>11</v>
      </c>
      <c r="E823" s="17">
        <v>736</v>
      </c>
      <c r="F823" s="10">
        <v>736</v>
      </c>
      <c r="G823" s="4">
        <v>0</v>
      </c>
      <c r="H823" s="1">
        <f t="shared" si="984"/>
        <v>0</v>
      </c>
      <c r="I823" s="2">
        <f t="shared" si="985"/>
        <v>0</v>
      </c>
      <c r="J823" s="2">
        <f t="shared" si="981"/>
        <v>0</v>
      </c>
    </row>
    <row r="824" spans="1:10" s="11" customFormat="1" ht="15.75">
      <c r="A824" s="9">
        <v>42885</v>
      </c>
      <c r="B824" s="10" t="s">
        <v>81</v>
      </c>
      <c r="C824" s="10">
        <v>400</v>
      </c>
      <c r="D824" s="10" t="s">
        <v>11</v>
      </c>
      <c r="E824" s="17">
        <v>1640</v>
      </c>
      <c r="F824" s="10">
        <v>1651.5</v>
      </c>
      <c r="G824" s="4">
        <v>0</v>
      </c>
      <c r="H824" s="1">
        <f t="shared" si="984"/>
        <v>4600</v>
      </c>
      <c r="I824" s="2">
        <f t="shared" si="985"/>
        <v>11.5</v>
      </c>
      <c r="J824" s="2">
        <f t="shared" si="981"/>
        <v>4600</v>
      </c>
    </row>
    <row r="825" spans="1:10" s="11" customFormat="1" ht="15.75">
      <c r="A825" s="9">
        <v>42880</v>
      </c>
      <c r="B825" s="10" t="s">
        <v>72</v>
      </c>
      <c r="C825" s="10">
        <v>2000</v>
      </c>
      <c r="D825" s="10" t="s">
        <v>11</v>
      </c>
      <c r="E825" s="17">
        <v>534</v>
      </c>
      <c r="F825" s="10">
        <v>543</v>
      </c>
      <c r="G825" s="4">
        <v>0</v>
      </c>
      <c r="H825" s="1">
        <f t="shared" si="984"/>
        <v>18000</v>
      </c>
      <c r="I825" s="2">
        <f t="shared" si="985"/>
        <v>9</v>
      </c>
      <c r="J825" s="2">
        <f t="shared" si="981"/>
        <v>18000</v>
      </c>
    </row>
    <row r="826" spans="1:10" s="11" customFormat="1" ht="15.75">
      <c r="A826" s="9">
        <v>42879</v>
      </c>
      <c r="B826" s="10" t="s">
        <v>80</v>
      </c>
      <c r="C826" s="10">
        <v>1000</v>
      </c>
      <c r="D826" s="10" t="s">
        <v>29</v>
      </c>
      <c r="E826" s="17">
        <v>570</v>
      </c>
      <c r="F826" s="10">
        <v>560</v>
      </c>
      <c r="G826" s="4">
        <v>0</v>
      </c>
      <c r="H826" s="1">
        <f t="shared" si="984"/>
        <v>10000</v>
      </c>
      <c r="I826" s="2">
        <f t="shared" si="985"/>
        <v>10</v>
      </c>
      <c r="J826" s="2">
        <f t="shared" si="981"/>
        <v>10000</v>
      </c>
    </row>
    <row r="827" spans="1:10" ht="15.75">
      <c r="A827" s="9">
        <v>42877</v>
      </c>
      <c r="B827" s="10" t="s">
        <v>65</v>
      </c>
      <c r="C827" s="10">
        <v>1500</v>
      </c>
      <c r="D827" s="10" t="s">
        <v>29</v>
      </c>
      <c r="E827" s="17">
        <v>645</v>
      </c>
      <c r="F827" s="10">
        <v>645</v>
      </c>
      <c r="G827" s="4">
        <v>0</v>
      </c>
      <c r="H827" s="1">
        <f t="shared" si="984"/>
        <v>0</v>
      </c>
      <c r="I827" s="2">
        <f t="shared" si="985"/>
        <v>0</v>
      </c>
      <c r="J827" s="2">
        <f t="shared" si="981"/>
        <v>0</v>
      </c>
    </row>
    <row r="828" spans="1:10" ht="15.75">
      <c r="A828" s="9">
        <v>42877</v>
      </c>
      <c r="B828" s="10" t="s">
        <v>79</v>
      </c>
      <c r="C828" s="10">
        <v>600</v>
      </c>
      <c r="D828" s="10" t="s">
        <v>29</v>
      </c>
      <c r="E828" s="17">
        <v>1040</v>
      </c>
      <c r="F828" s="10">
        <v>1040</v>
      </c>
      <c r="G828" s="4">
        <v>0</v>
      </c>
      <c r="H828" s="1">
        <f t="shared" si="984"/>
        <v>0</v>
      </c>
      <c r="I828" s="2">
        <f t="shared" si="985"/>
        <v>0</v>
      </c>
      <c r="J828" s="2">
        <f t="shared" si="981"/>
        <v>0</v>
      </c>
    </row>
    <row r="829" spans="1:10">
      <c r="A829" s="3">
        <v>42873</v>
      </c>
      <c r="B829" s="5" t="s">
        <v>78</v>
      </c>
      <c r="C829" s="6">
        <v>1100</v>
      </c>
      <c r="D829" s="7" t="s">
        <v>29</v>
      </c>
      <c r="E829" s="4">
        <v>449</v>
      </c>
      <c r="F829" s="4">
        <v>449</v>
      </c>
      <c r="G829" s="4">
        <v>0</v>
      </c>
      <c r="H829" s="1">
        <f t="shared" si="984"/>
        <v>0</v>
      </c>
      <c r="I829" s="2">
        <f t="shared" si="985"/>
        <v>0</v>
      </c>
      <c r="J829" s="2">
        <f t="shared" si="981"/>
        <v>0</v>
      </c>
    </row>
    <row r="830" spans="1:10">
      <c r="A830" s="3">
        <v>42867</v>
      </c>
      <c r="B830" s="5" t="s">
        <v>13</v>
      </c>
      <c r="C830" s="6">
        <v>1200</v>
      </c>
      <c r="D830" s="7" t="s">
        <v>29</v>
      </c>
      <c r="E830" s="4">
        <v>515</v>
      </c>
      <c r="F830" s="4">
        <v>511</v>
      </c>
      <c r="G830" s="4">
        <v>0</v>
      </c>
      <c r="H830" s="1">
        <f t="shared" si="984"/>
        <v>4800</v>
      </c>
      <c r="I830" s="2">
        <f t="shared" si="985"/>
        <v>4</v>
      </c>
      <c r="J830" s="2">
        <f t="shared" si="981"/>
        <v>4800</v>
      </c>
    </row>
    <row r="831" spans="1:10">
      <c r="A831" s="3">
        <v>42866</v>
      </c>
      <c r="B831" s="5" t="s">
        <v>77</v>
      </c>
      <c r="C831" s="6">
        <v>200</v>
      </c>
      <c r="D831" s="7" t="s">
        <v>11</v>
      </c>
      <c r="E831" s="4">
        <v>3395</v>
      </c>
      <c r="F831" s="4">
        <v>3460</v>
      </c>
      <c r="G831" s="4">
        <v>0</v>
      </c>
      <c r="H831" s="1">
        <f t="shared" si="984"/>
        <v>13000</v>
      </c>
      <c r="I831" s="2">
        <f t="shared" si="985"/>
        <v>65</v>
      </c>
      <c r="J831" s="2">
        <f t="shared" si="981"/>
        <v>13000</v>
      </c>
    </row>
    <row r="832" spans="1:10">
      <c r="A832" s="3">
        <v>42863</v>
      </c>
      <c r="B832" s="5" t="s">
        <v>13</v>
      </c>
      <c r="C832" s="6">
        <v>1200</v>
      </c>
      <c r="D832" s="7" t="s">
        <v>29</v>
      </c>
      <c r="E832" s="4">
        <v>525</v>
      </c>
      <c r="F832" s="4">
        <v>525</v>
      </c>
      <c r="G832" s="4">
        <v>0</v>
      </c>
      <c r="H832" s="1">
        <f t="shared" si="984"/>
        <v>0</v>
      </c>
      <c r="I832" s="2">
        <f t="shared" si="985"/>
        <v>0</v>
      </c>
      <c r="J832" s="2">
        <f t="shared" si="981"/>
        <v>0</v>
      </c>
    </row>
    <row r="833" spans="1:10">
      <c r="A833" s="3">
        <v>42863</v>
      </c>
      <c r="B833" s="5" t="s">
        <v>50</v>
      </c>
      <c r="C833" s="6">
        <v>3500</v>
      </c>
      <c r="D833" s="7" t="s">
        <v>11</v>
      </c>
      <c r="E833" s="4">
        <v>214</v>
      </c>
      <c r="F833" s="4">
        <v>214</v>
      </c>
      <c r="G833" s="4">
        <v>0</v>
      </c>
      <c r="H833" s="1">
        <f t="shared" si="984"/>
        <v>0</v>
      </c>
      <c r="I833" s="2">
        <f t="shared" si="985"/>
        <v>0</v>
      </c>
      <c r="J833" s="2">
        <f t="shared" si="981"/>
        <v>0</v>
      </c>
    </row>
    <row r="834" spans="1:10">
      <c r="A834" s="3">
        <v>42860</v>
      </c>
      <c r="B834" s="5" t="s">
        <v>36</v>
      </c>
      <c r="C834" s="6">
        <v>2000</v>
      </c>
      <c r="D834" s="7" t="s">
        <v>11</v>
      </c>
      <c r="E834" s="4">
        <v>425</v>
      </c>
      <c r="F834" s="4">
        <v>425</v>
      </c>
      <c r="G834" s="4">
        <v>0</v>
      </c>
      <c r="H834" s="1">
        <f t="shared" si="984"/>
        <v>0</v>
      </c>
      <c r="I834" s="2">
        <f t="shared" si="985"/>
        <v>0</v>
      </c>
      <c r="J834" s="2">
        <f t="shared" si="981"/>
        <v>0</v>
      </c>
    </row>
    <row r="835" spans="1:10">
      <c r="A835" s="3">
        <v>42852</v>
      </c>
      <c r="B835" s="5" t="s">
        <v>38</v>
      </c>
      <c r="C835" s="6">
        <v>500</v>
      </c>
      <c r="D835" s="7" t="s">
        <v>11</v>
      </c>
      <c r="E835" s="4">
        <v>207</v>
      </c>
      <c r="F835" s="4">
        <v>207</v>
      </c>
      <c r="G835" s="4">
        <v>0</v>
      </c>
      <c r="H835" s="1">
        <f t="shared" si="984"/>
        <v>0</v>
      </c>
      <c r="I835" s="2">
        <f t="shared" si="985"/>
        <v>0</v>
      </c>
      <c r="J835" s="2">
        <f t="shared" si="981"/>
        <v>0</v>
      </c>
    </row>
    <row r="836" spans="1:10">
      <c r="A836" s="3">
        <v>42850</v>
      </c>
      <c r="B836" s="5" t="s">
        <v>38</v>
      </c>
      <c r="C836" s="6">
        <v>500</v>
      </c>
      <c r="D836" s="7" t="s">
        <v>11</v>
      </c>
      <c r="E836" s="4">
        <v>206.3</v>
      </c>
      <c r="F836" s="4">
        <v>207.5</v>
      </c>
      <c r="G836" s="4">
        <v>0</v>
      </c>
      <c r="H836" s="1">
        <f t="shared" si="984"/>
        <v>599.99999999999432</v>
      </c>
      <c r="I836" s="2">
        <f t="shared" si="985"/>
        <v>1.1999999999999886</v>
      </c>
      <c r="J836" s="2">
        <f t="shared" ref="J836:J899" si="986">I836*C836</f>
        <v>599.99999999999432</v>
      </c>
    </row>
    <row r="837" spans="1:10">
      <c r="A837" s="3">
        <v>42828</v>
      </c>
      <c r="B837" s="5" t="s">
        <v>76</v>
      </c>
      <c r="C837" s="6">
        <v>500</v>
      </c>
      <c r="D837" s="7" t="s">
        <v>29</v>
      </c>
      <c r="E837" s="4">
        <v>1100</v>
      </c>
      <c r="F837" s="4">
        <v>1100</v>
      </c>
      <c r="G837" s="4">
        <v>0</v>
      </c>
      <c r="H837" s="1">
        <f t="shared" si="984"/>
        <v>0</v>
      </c>
      <c r="I837" s="2">
        <f t="shared" si="985"/>
        <v>0</v>
      </c>
      <c r="J837" s="2">
        <f t="shared" si="986"/>
        <v>0</v>
      </c>
    </row>
    <row r="838" spans="1:10">
      <c r="A838" s="3">
        <v>42824</v>
      </c>
      <c r="B838" s="5" t="s">
        <v>12</v>
      </c>
      <c r="C838" s="6">
        <v>600</v>
      </c>
      <c r="D838" s="7" t="s">
        <v>29</v>
      </c>
      <c r="E838" s="4">
        <v>1068</v>
      </c>
      <c r="F838" s="4">
        <v>1068</v>
      </c>
      <c r="G838" s="4">
        <v>0</v>
      </c>
      <c r="H838" s="1">
        <f t="shared" si="984"/>
        <v>0</v>
      </c>
      <c r="I838" s="2">
        <f t="shared" si="985"/>
        <v>0</v>
      </c>
      <c r="J838" s="2">
        <f t="shared" si="986"/>
        <v>0</v>
      </c>
    </row>
    <row r="839" spans="1:10">
      <c r="A839" s="3">
        <v>42823</v>
      </c>
      <c r="B839" s="5" t="s">
        <v>14</v>
      </c>
      <c r="C839" s="6">
        <v>2000</v>
      </c>
      <c r="D839" s="7" t="s">
        <v>11</v>
      </c>
      <c r="E839" s="4">
        <v>395</v>
      </c>
      <c r="F839" s="4">
        <v>395</v>
      </c>
      <c r="G839" s="4">
        <v>0</v>
      </c>
      <c r="H839" s="1">
        <f t="shared" si="984"/>
        <v>0</v>
      </c>
      <c r="I839" s="2">
        <f t="shared" si="985"/>
        <v>0</v>
      </c>
      <c r="J839" s="2">
        <f t="shared" si="986"/>
        <v>0</v>
      </c>
    </row>
    <row r="840" spans="1:10">
      <c r="A840" s="3">
        <v>42815</v>
      </c>
      <c r="B840" s="5" t="s">
        <v>17</v>
      </c>
      <c r="C840" s="6">
        <v>2500</v>
      </c>
      <c r="D840" s="7" t="s">
        <v>29</v>
      </c>
      <c r="E840" s="4">
        <v>274.35000000000002</v>
      </c>
      <c r="F840" s="4">
        <v>272</v>
      </c>
      <c r="G840" s="4">
        <v>0</v>
      </c>
      <c r="H840" s="1">
        <f t="shared" si="984"/>
        <v>5875.0000000000564</v>
      </c>
      <c r="I840" s="2">
        <f t="shared" si="985"/>
        <v>2.3500000000000227</v>
      </c>
      <c r="J840" s="2">
        <f t="shared" si="986"/>
        <v>5875.0000000000564</v>
      </c>
    </row>
    <row r="841" spans="1:10">
      <c r="A841" s="3">
        <v>42811</v>
      </c>
      <c r="B841" s="5" t="s">
        <v>35</v>
      </c>
      <c r="C841" s="6">
        <v>700</v>
      </c>
      <c r="D841" s="7" t="s">
        <v>29</v>
      </c>
      <c r="E841" s="4">
        <v>1247</v>
      </c>
      <c r="F841" s="4">
        <v>1236.5</v>
      </c>
      <c r="G841" s="4">
        <v>0</v>
      </c>
      <c r="H841" s="1">
        <f t="shared" si="984"/>
        <v>7350</v>
      </c>
      <c r="I841" s="2">
        <f t="shared" si="985"/>
        <v>10.5</v>
      </c>
      <c r="J841" s="2">
        <f t="shared" si="986"/>
        <v>7350</v>
      </c>
    </row>
    <row r="842" spans="1:10">
      <c r="A842" s="3">
        <v>42809</v>
      </c>
      <c r="B842" s="5" t="s">
        <v>76</v>
      </c>
      <c r="C842" s="6">
        <v>500</v>
      </c>
      <c r="D842" s="7" t="s">
        <v>11</v>
      </c>
      <c r="E842" s="4">
        <v>1111</v>
      </c>
      <c r="F842" s="4">
        <v>1111</v>
      </c>
      <c r="G842" s="4">
        <v>0</v>
      </c>
      <c r="H842" s="1">
        <f t="shared" si="984"/>
        <v>0</v>
      </c>
      <c r="I842" s="2">
        <f t="shared" si="985"/>
        <v>0</v>
      </c>
      <c r="J842" s="2">
        <f t="shared" si="986"/>
        <v>0</v>
      </c>
    </row>
    <row r="843" spans="1:10">
      <c r="A843" s="3">
        <v>42809</v>
      </c>
      <c r="B843" s="5" t="s">
        <v>75</v>
      </c>
      <c r="C843" s="6">
        <v>9000</v>
      </c>
      <c r="D843" s="7" t="s">
        <v>29</v>
      </c>
      <c r="E843" s="4">
        <v>124.3</v>
      </c>
      <c r="F843" s="4">
        <v>123.7</v>
      </c>
      <c r="G843" s="4">
        <v>0</v>
      </c>
      <c r="H843" s="1">
        <f t="shared" si="984"/>
        <v>5399.9999999999491</v>
      </c>
      <c r="I843" s="2">
        <f t="shared" si="985"/>
        <v>0.59999999999999432</v>
      </c>
      <c r="J843" s="2">
        <f t="shared" si="986"/>
        <v>5399.9999999999491</v>
      </c>
    </row>
    <row r="844" spans="1:10">
      <c r="A844" s="3">
        <v>42808</v>
      </c>
      <c r="B844" s="5" t="s">
        <v>30</v>
      </c>
      <c r="C844" s="6">
        <v>3000</v>
      </c>
      <c r="D844" s="7" t="s">
        <v>11</v>
      </c>
      <c r="E844" s="4">
        <v>336</v>
      </c>
      <c r="F844" s="4">
        <v>338</v>
      </c>
      <c r="G844" s="4">
        <v>0</v>
      </c>
      <c r="H844" s="1">
        <f t="shared" si="984"/>
        <v>6000</v>
      </c>
      <c r="I844" s="2">
        <f t="shared" si="985"/>
        <v>2</v>
      </c>
      <c r="J844" s="2">
        <f t="shared" si="986"/>
        <v>6000</v>
      </c>
    </row>
    <row r="845" spans="1:10">
      <c r="A845" s="3">
        <v>42804</v>
      </c>
      <c r="B845" s="5" t="s">
        <v>71</v>
      </c>
      <c r="C845" s="6">
        <v>1500</v>
      </c>
      <c r="D845" s="7" t="s">
        <v>11</v>
      </c>
      <c r="E845" s="4">
        <v>447.5</v>
      </c>
      <c r="F845" s="4">
        <v>447.5</v>
      </c>
      <c r="G845" s="4">
        <v>0</v>
      </c>
      <c r="H845" s="1">
        <f t="shared" ref="H845:H876" si="987">(IF(D845="SELL",E845-F845,IF(D845="BUY",F845-E845)))*C845</f>
        <v>0</v>
      </c>
      <c r="I845" s="2">
        <f t="shared" si="985"/>
        <v>0</v>
      </c>
      <c r="J845" s="2">
        <f t="shared" si="986"/>
        <v>0</v>
      </c>
    </row>
    <row r="846" spans="1:10">
      <c r="A846" s="3">
        <v>42803</v>
      </c>
      <c r="B846" s="5" t="s">
        <v>74</v>
      </c>
      <c r="C846" s="6">
        <v>2000</v>
      </c>
      <c r="D846" s="7" t="s">
        <v>11</v>
      </c>
      <c r="E846" s="4">
        <v>378.5</v>
      </c>
      <c r="F846" s="4">
        <v>384</v>
      </c>
      <c r="G846" s="4">
        <v>0</v>
      </c>
      <c r="H846" s="1">
        <f t="shared" si="987"/>
        <v>11000</v>
      </c>
      <c r="I846" s="2">
        <f t="shared" si="985"/>
        <v>5.5</v>
      </c>
      <c r="J846" s="2">
        <f t="shared" si="986"/>
        <v>11000</v>
      </c>
    </row>
    <row r="847" spans="1:10">
      <c r="A847" s="3">
        <v>42801</v>
      </c>
      <c r="B847" s="5" t="s">
        <v>21</v>
      </c>
      <c r="C847" s="6">
        <v>500</v>
      </c>
      <c r="D847" s="7" t="s">
        <v>11</v>
      </c>
      <c r="E847" s="4">
        <v>1320</v>
      </c>
      <c r="F847" s="4">
        <v>1305</v>
      </c>
      <c r="G847" s="4">
        <v>0</v>
      </c>
      <c r="H847" s="1">
        <f t="shared" si="987"/>
        <v>-7500</v>
      </c>
      <c r="I847" s="2">
        <f t="shared" si="985"/>
        <v>-15</v>
      </c>
      <c r="J847" s="2">
        <f t="shared" si="986"/>
        <v>-7500</v>
      </c>
    </row>
    <row r="848" spans="1:10">
      <c r="A848" s="3">
        <v>42800</v>
      </c>
      <c r="B848" s="5" t="s">
        <v>73</v>
      </c>
      <c r="C848" s="6">
        <v>400</v>
      </c>
      <c r="D848" s="7" t="s">
        <v>11</v>
      </c>
      <c r="E848" s="4">
        <v>1240</v>
      </c>
      <c r="F848" s="4">
        <v>1240</v>
      </c>
      <c r="G848" s="4">
        <v>0</v>
      </c>
      <c r="H848" s="1">
        <f t="shared" si="987"/>
        <v>0</v>
      </c>
      <c r="I848" s="2">
        <f t="shared" si="985"/>
        <v>0</v>
      </c>
      <c r="J848" s="2">
        <f t="shared" si="986"/>
        <v>0</v>
      </c>
    </row>
    <row r="849" spans="1:10">
      <c r="A849" s="3">
        <v>42797</v>
      </c>
      <c r="B849" s="5" t="s">
        <v>72</v>
      </c>
      <c r="C849" s="6">
        <v>2000</v>
      </c>
      <c r="D849" s="7" t="s">
        <v>11</v>
      </c>
      <c r="E849" s="4">
        <v>424.1</v>
      </c>
      <c r="F849" s="4">
        <v>424.1</v>
      </c>
      <c r="G849" s="4">
        <v>0</v>
      </c>
      <c r="H849" s="1">
        <f t="shared" si="987"/>
        <v>0</v>
      </c>
      <c r="I849" s="2">
        <f t="shared" si="985"/>
        <v>0</v>
      </c>
      <c r="J849" s="2">
        <f t="shared" si="986"/>
        <v>0</v>
      </c>
    </row>
    <row r="850" spans="1:10">
      <c r="A850" s="3">
        <v>42796</v>
      </c>
      <c r="B850" s="5" t="s">
        <v>71</v>
      </c>
      <c r="C850" s="6">
        <v>1500</v>
      </c>
      <c r="D850" s="7" t="s">
        <v>11</v>
      </c>
      <c r="E850" s="4">
        <v>447.9</v>
      </c>
      <c r="F850" s="4">
        <v>447.9</v>
      </c>
      <c r="G850" s="4">
        <v>0</v>
      </c>
      <c r="H850" s="1">
        <f t="shared" si="987"/>
        <v>0</v>
      </c>
      <c r="I850" s="2">
        <f t="shared" si="985"/>
        <v>0</v>
      </c>
      <c r="J850" s="2">
        <f t="shared" si="986"/>
        <v>0</v>
      </c>
    </row>
    <row r="851" spans="1:10">
      <c r="A851" s="3">
        <v>42789</v>
      </c>
      <c r="B851" s="5" t="s">
        <v>24</v>
      </c>
      <c r="C851" s="6">
        <v>1000</v>
      </c>
      <c r="D851" s="7" t="s">
        <v>11</v>
      </c>
      <c r="E851" s="4">
        <v>890</v>
      </c>
      <c r="F851" s="4">
        <v>890</v>
      </c>
      <c r="G851" s="4">
        <v>0</v>
      </c>
      <c r="H851" s="1">
        <f t="shared" si="987"/>
        <v>0</v>
      </c>
      <c r="I851" s="2">
        <f t="shared" si="985"/>
        <v>0</v>
      </c>
      <c r="J851" s="2">
        <f t="shared" si="986"/>
        <v>0</v>
      </c>
    </row>
    <row r="852" spans="1:10">
      <c r="A852" s="3">
        <v>42787</v>
      </c>
      <c r="B852" s="5" t="s">
        <v>46</v>
      </c>
      <c r="C852" s="6">
        <v>500</v>
      </c>
      <c r="D852" s="7" t="s">
        <v>11</v>
      </c>
      <c r="E852" s="4">
        <v>300</v>
      </c>
      <c r="F852" s="4">
        <v>300</v>
      </c>
      <c r="G852" s="4">
        <v>0</v>
      </c>
      <c r="H852" s="1">
        <f t="shared" si="987"/>
        <v>0</v>
      </c>
      <c r="I852" s="2">
        <f t="shared" ref="I852:I883" si="988">H852/C852</f>
        <v>0</v>
      </c>
      <c r="J852" s="2">
        <f t="shared" si="986"/>
        <v>0</v>
      </c>
    </row>
    <row r="853" spans="1:10">
      <c r="A853" s="3">
        <v>42786</v>
      </c>
      <c r="B853" s="5" t="s">
        <v>70</v>
      </c>
      <c r="C853" s="6">
        <v>1400</v>
      </c>
      <c r="D853" s="7" t="s">
        <v>29</v>
      </c>
      <c r="E853" s="4">
        <v>430</v>
      </c>
      <c r="F853" s="4">
        <v>430</v>
      </c>
      <c r="G853" s="4">
        <v>0</v>
      </c>
      <c r="H853" s="1">
        <f t="shared" si="987"/>
        <v>0</v>
      </c>
      <c r="I853" s="2">
        <f t="shared" si="988"/>
        <v>0</v>
      </c>
      <c r="J853" s="2">
        <f t="shared" si="986"/>
        <v>0</v>
      </c>
    </row>
    <row r="854" spans="1:10">
      <c r="A854" s="3">
        <v>42786</v>
      </c>
      <c r="B854" s="5" t="s">
        <v>69</v>
      </c>
      <c r="C854" s="6">
        <v>2000</v>
      </c>
      <c r="D854" s="7" t="s">
        <v>29</v>
      </c>
      <c r="E854" s="4">
        <v>685</v>
      </c>
      <c r="F854" s="4">
        <v>685</v>
      </c>
      <c r="G854" s="4">
        <v>0</v>
      </c>
      <c r="H854" s="1">
        <f t="shared" si="987"/>
        <v>0</v>
      </c>
      <c r="I854" s="2">
        <f t="shared" si="988"/>
        <v>0</v>
      </c>
      <c r="J854" s="2">
        <f t="shared" si="986"/>
        <v>0</v>
      </c>
    </row>
    <row r="855" spans="1:10">
      <c r="A855" s="3">
        <v>42786</v>
      </c>
      <c r="B855" s="5" t="s">
        <v>61</v>
      </c>
      <c r="C855" s="6">
        <v>3500</v>
      </c>
      <c r="D855" s="7" t="s">
        <v>11</v>
      </c>
      <c r="E855" s="4">
        <v>456</v>
      </c>
      <c r="F855" s="4">
        <v>466</v>
      </c>
      <c r="G855" s="4">
        <v>0</v>
      </c>
      <c r="H855" s="1">
        <f t="shared" si="987"/>
        <v>35000</v>
      </c>
      <c r="I855" s="2">
        <f t="shared" si="988"/>
        <v>10</v>
      </c>
      <c r="J855" s="2">
        <f t="shared" si="986"/>
        <v>35000</v>
      </c>
    </row>
    <row r="856" spans="1:10">
      <c r="A856" s="3">
        <v>42783</v>
      </c>
      <c r="B856" s="5" t="s">
        <v>68</v>
      </c>
      <c r="C856" s="6">
        <v>1200</v>
      </c>
      <c r="D856" s="7" t="s">
        <v>11</v>
      </c>
      <c r="E856" s="4">
        <v>456</v>
      </c>
      <c r="F856" s="4">
        <v>466</v>
      </c>
      <c r="G856" s="4">
        <v>0</v>
      </c>
      <c r="H856" s="1">
        <f t="shared" si="987"/>
        <v>12000</v>
      </c>
      <c r="I856" s="2">
        <f t="shared" si="988"/>
        <v>10</v>
      </c>
      <c r="J856" s="2">
        <f t="shared" si="986"/>
        <v>12000</v>
      </c>
    </row>
    <row r="857" spans="1:10">
      <c r="A857" s="3">
        <v>42775</v>
      </c>
      <c r="B857" s="5" t="s">
        <v>67</v>
      </c>
      <c r="C857" s="6">
        <v>1000</v>
      </c>
      <c r="D857" s="7" t="s">
        <v>29</v>
      </c>
      <c r="E857" s="4">
        <v>668</v>
      </c>
      <c r="F857" s="4">
        <v>660</v>
      </c>
      <c r="G857" s="4">
        <v>0</v>
      </c>
      <c r="H857" s="1">
        <f t="shared" si="987"/>
        <v>8000</v>
      </c>
      <c r="I857" s="2">
        <f t="shared" si="988"/>
        <v>8</v>
      </c>
      <c r="J857" s="2">
        <f t="shared" si="986"/>
        <v>8000</v>
      </c>
    </row>
    <row r="858" spans="1:10">
      <c r="A858" s="3">
        <v>42774</v>
      </c>
      <c r="B858" s="5" t="s">
        <v>24</v>
      </c>
      <c r="C858" s="6">
        <v>1000</v>
      </c>
      <c r="D858" s="7" t="s">
        <v>29</v>
      </c>
      <c r="E858" s="4">
        <v>815</v>
      </c>
      <c r="F858" s="4">
        <v>807</v>
      </c>
      <c r="G858" s="4">
        <v>0</v>
      </c>
      <c r="H858" s="1">
        <f t="shared" si="987"/>
        <v>8000</v>
      </c>
      <c r="I858" s="2">
        <f t="shared" si="988"/>
        <v>8</v>
      </c>
      <c r="J858" s="2">
        <f t="shared" si="986"/>
        <v>8000</v>
      </c>
    </row>
    <row r="859" spans="1:10">
      <c r="A859" s="3">
        <v>42772</v>
      </c>
      <c r="B859" s="5" t="s">
        <v>33</v>
      </c>
      <c r="C859" s="6">
        <v>600</v>
      </c>
      <c r="D859" s="7" t="s">
        <v>11</v>
      </c>
      <c r="E859" s="4">
        <v>730</v>
      </c>
      <c r="F859" s="4">
        <v>715</v>
      </c>
      <c r="G859" s="4">
        <v>0</v>
      </c>
      <c r="H859" s="1">
        <f t="shared" si="987"/>
        <v>-9000</v>
      </c>
      <c r="I859" s="2">
        <f t="shared" si="988"/>
        <v>-15</v>
      </c>
      <c r="J859" s="2">
        <f t="shared" si="986"/>
        <v>-9000</v>
      </c>
    </row>
    <row r="860" spans="1:10">
      <c r="A860" s="3">
        <v>42769</v>
      </c>
      <c r="B860" s="5" t="s">
        <v>34</v>
      </c>
      <c r="C860" s="6">
        <v>4000</v>
      </c>
      <c r="D860" s="7" t="s">
        <v>29</v>
      </c>
      <c r="E860" s="4">
        <v>207</v>
      </c>
      <c r="F860" s="4">
        <v>209</v>
      </c>
      <c r="G860" s="4">
        <v>0</v>
      </c>
      <c r="H860" s="1">
        <f t="shared" si="987"/>
        <v>-8000</v>
      </c>
      <c r="I860" s="2">
        <f t="shared" si="988"/>
        <v>-2</v>
      </c>
      <c r="J860" s="2">
        <f t="shared" si="986"/>
        <v>-8000</v>
      </c>
    </row>
    <row r="861" spans="1:10">
      <c r="A861" s="3">
        <v>42768</v>
      </c>
      <c r="B861" s="5" t="s">
        <v>35</v>
      </c>
      <c r="C861" s="6">
        <v>700</v>
      </c>
      <c r="D861" s="7" t="s">
        <v>29</v>
      </c>
      <c r="E861" s="4">
        <v>1190</v>
      </c>
      <c r="F861" s="4">
        <v>1180</v>
      </c>
      <c r="G861" s="4">
        <v>0</v>
      </c>
      <c r="H861" s="1">
        <f t="shared" si="987"/>
        <v>7000</v>
      </c>
      <c r="I861" s="2">
        <f t="shared" si="988"/>
        <v>10</v>
      </c>
      <c r="J861" s="2">
        <f t="shared" si="986"/>
        <v>7000</v>
      </c>
    </row>
    <row r="862" spans="1:10">
      <c r="A862" s="3">
        <v>42765</v>
      </c>
      <c r="B862" s="5" t="s">
        <v>20</v>
      </c>
      <c r="C862" s="6">
        <v>3000</v>
      </c>
      <c r="D862" s="7" t="s">
        <v>29</v>
      </c>
      <c r="E862" s="4">
        <v>364.8</v>
      </c>
      <c r="F862" s="4">
        <v>361.8</v>
      </c>
      <c r="G862" s="4">
        <v>0</v>
      </c>
      <c r="H862" s="1">
        <f t="shared" si="987"/>
        <v>9000</v>
      </c>
      <c r="I862" s="2">
        <f t="shared" si="988"/>
        <v>3</v>
      </c>
      <c r="J862" s="2">
        <f t="shared" si="986"/>
        <v>9000</v>
      </c>
    </row>
    <row r="863" spans="1:10">
      <c r="A863" s="3">
        <v>42758</v>
      </c>
      <c r="B863" s="5" t="s">
        <v>27</v>
      </c>
      <c r="C863" s="6">
        <v>5000</v>
      </c>
      <c r="D863" s="7" t="s">
        <v>11</v>
      </c>
      <c r="E863" s="4">
        <v>130</v>
      </c>
      <c r="F863" s="4">
        <v>131.5</v>
      </c>
      <c r="G863" s="4">
        <v>0</v>
      </c>
      <c r="H863" s="1">
        <f t="shared" si="987"/>
        <v>7500</v>
      </c>
      <c r="I863" s="2">
        <f t="shared" si="988"/>
        <v>1.5</v>
      </c>
      <c r="J863" s="2">
        <f t="shared" si="986"/>
        <v>7500</v>
      </c>
    </row>
    <row r="864" spans="1:10">
      <c r="A864" s="3">
        <v>42755</v>
      </c>
      <c r="B864" s="5" t="s">
        <v>36</v>
      </c>
      <c r="C864" s="6">
        <v>2000</v>
      </c>
      <c r="D864" s="7" t="s">
        <v>29</v>
      </c>
      <c r="E864" s="4">
        <v>353</v>
      </c>
      <c r="F864" s="4">
        <v>349</v>
      </c>
      <c r="G864" s="4">
        <v>0</v>
      </c>
      <c r="H864" s="1">
        <f t="shared" si="987"/>
        <v>8000</v>
      </c>
      <c r="I864" s="2">
        <f t="shared" si="988"/>
        <v>4</v>
      </c>
      <c r="J864" s="2">
        <f t="shared" si="986"/>
        <v>8000</v>
      </c>
    </row>
    <row r="865" spans="1:10">
      <c r="A865" s="3">
        <v>42754</v>
      </c>
      <c r="B865" s="5" t="s">
        <v>34</v>
      </c>
      <c r="C865" s="6">
        <v>4000</v>
      </c>
      <c r="D865" s="7" t="s">
        <v>11</v>
      </c>
      <c r="E865" s="4">
        <v>190</v>
      </c>
      <c r="F865" s="4">
        <v>192</v>
      </c>
      <c r="G865" s="4">
        <v>0</v>
      </c>
      <c r="H865" s="1">
        <f t="shared" si="987"/>
        <v>8000</v>
      </c>
      <c r="I865" s="2">
        <f t="shared" si="988"/>
        <v>2</v>
      </c>
      <c r="J865" s="2">
        <f t="shared" si="986"/>
        <v>8000</v>
      </c>
    </row>
    <row r="866" spans="1:10">
      <c r="A866" s="3">
        <v>42753</v>
      </c>
      <c r="B866" s="5" t="s">
        <v>37</v>
      </c>
      <c r="C866" s="6">
        <v>250</v>
      </c>
      <c r="D866" s="7" t="s">
        <v>11</v>
      </c>
      <c r="E866" s="4">
        <v>2100</v>
      </c>
      <c r="F866" s="4">
        <v>2130</v>
      </c>
      <c r="G866" s="4">
        <v>0</v>
      </c>
      <c r="H866" s="1">
        <f t="shared" si="987"/>
        <v>7500</v>
      </c>
      <c r="I866" s="2">
        <f t="shared" si="988"/>
        <v>30</v>
      </c>
      <c r="J866" s="2">
        <f t="shared" si="986"/>
        <v>7500</v>
      </c>
    </row>
    <row r="867" spans="1:10">
      <c r="A867" s="3">
        <v>42752</v>
      </c>
      <c r="B867" s="4" t="s">
        <v>12</v>
      </c>
      <c r="C867" s="6">
        <v>600</v>
      </c>
      <c r="D867" s="4" t="s">
        <v>11</v>
      </c>
      <c r="E867" s="4">
        <v>351</v>
      </c>
      <c r="F867" s="4">
        <v>362.4</v>
      </c>
      <c r="G867" s="4">
        <v>0</v>
      </c>
      <c r="H867" s="1">
        <f t="shared" si="987"/>
        <v>6839.9999999999864</v>
      </c>
      <c r="I867" s="2">
        <f t="shared" si="988"/>
        <v>11.399999999999977</v>
      </c>
      <c r="J867" s="2">
        <f t="shared" si="986"/>
        <v>6839.9999999999864</v>
      </c>
    </row>
    <row r="868" spans="1:10">
      <c r="A868" s="3">
        <v>42751</v>
      </c>
      <c r="B868" s="4" t="s">
        <v>38</v>
      </c>
      <c r="C868" s="6">
        <v>6000</v>
      </c>
      <c r="D868" s="7" t="s">
        <v>11</v>
      </c>
      <c r="E868" s="4">
        <v>141.5</v>
      </c>
      <c r="F868" s="4">
        <v>143</v>
      </c>
      <c r="G868" s="4">
        <v>0</v>
      </c>
      <c r="H868" s="1">
        <f t="shared" si="987"/>
        <v>9000</v>
      </c>
      <c r="I868" s="2">
        <f t="shared" si="988"/>
        <v>1.5</v>
      </c>
      <c r="J868" s="2">
        <f t="shared" si="986"/>
        <v>9000</v>
      </c>
    </row>
    <row r="869" spans="1:10">
      <c r="A869" s="3">
        <v>42748</v>
      </c>
      <c r="B869" s="4" t="s">
        <v>39</v>
      </c>
      <c r="C869" s="6">
        <v>1500</v>
      </c>
      <c r="D869" s="4" t="s">
        <v>29</v>
      </c>
      <c r="E869" s="4">
        <v>391.5</v>
      </c>
      <c r="F869" s="4">
        <v>396.5</v>
      </c>
      <c r="G869" s="4">
        <v>0</v>
      </c>
      <c r="H869" s="1">
        <f t="shared" si="987"/>
        <v>-7500</v>
      </c>
      <c r="I869" s="2">
        <f t="shared" si="988"/>
        <v>-5</v>
      </c>
      <c r="J869" s="2">
        <f t="shared" si="986"/>
        <v>-7500</v>
      </c>
    </row>
    <row r="870" spans="1:10">
      <c r="A870" s="3">
        <v>42747</v>
      </c>
      <c r="B870" s="4" t="s">
        <v>40</v>
      </c>
      <c r="C870" s="6">
        <v>800</v>
      </c>
      <c r="D870" s="4" t="s">
        <v>11</v>
      </c>
      <c r="E870" s="4">
        <v>727</v>
      </c>
      <c r="F870" s="4">
        <v>735</v>
      </c>
      <c r="G870" s="4">
        <v>0</v>
      </c>
      <c r="H870" s="1">
        <f t="shared" si="987"/>
        <v>6400</v>
      </c>
      <c r="I870" s="2">
        <f t="shared" si="988"/>
        <v>8</v>
      </c>
      <c r="J870" s="2">
        <f t="shared" si="986"/>
        <v>6400</v>
      </c>
    </row>
    <row r="871" spans="1:10">
      <c r="A871" s="3">
        <v>42746</v>
      </c>
      <c r="B871" s="4" t="s">
        <v>41</v>
      </c>
      <c r="C871" s="6">
        <v>500</v>
      </c>
      <c r="D871" s="4" t="s">
        <v>11</v>
      </c>
      <c r="E871" s="4">
        <v>1235</v>
      </c>
      <c r="F871" s="4">
        <v>1220</v>
      </c>
      <c r="G871" s="4">
        <v>0</v>
      </c>
      <c r="H871" s="1">
        <f t="shared" si="987"/>
        <v>-7500</v>
      </c>
      <c r="I871" s="2">
        <f t="shared" si="988"/>
        <v>-15</v>
      </c>
      <c r="J871" s="2">
        <f t="shared" si="986"/>
        <v>-7500</v>
      </c>
    </row>
    <row r="872" spans="1:10">
      <c r="A872" s="3">
        <v>42745</v>
      </c>
      <c r="B872" s="4" t="s">
        <v>14</v>
      </c>
      <c r="C872" s="6">
        <v>2000</v>
      </c>
      <c r="D872" s="4" t="s">
        <v>11</v>
      </c>
      <c r="E872" s="4">
        <v>371</v>
      </c>
      <c r="F872" s="4">
        <v>367</v>
      </c>
      <c r="G872" s="4">
        <v>0</v>
      </c>
      <c r="H872" s="1">
        <f t="shared" si="987"/>
        <v>-8000</v>
      </c>
      <c r="I872" s="2">
        <f t="shared" si="988"/>
        <v>-4</v>
      </c>
      <c r="J872" s="2">
        <f t="shared" si="986"/>
        <v>-8000</v>
      </c>
    </row>
    <row r="873" spans="1:10">
      <c r="A873" s="3">
        <v>42744</v>
      </c>
      <c r="B873" s="4" t="s">
        <v>15</v>
      </c>
      <c r="C873" s="6">
        <v>1500</v>
      </c>
      <c r="D873" s="4" t="s">
        <v>11</v>
      </c>
      <c r="E873" s="4">
        <v>504</v>
      </c>
      <c r="F873" s="4">
        <v>509</v>
      </c>
      <c r="G873" s="4">
        <v>0</v>
      </c>
      <c r="H873" s="1">
        <f t="shared" si="987"/>
        <v>7500</v>
      </c>
      <c r="I873" s="2">
        <f t="shared" si="988"/>
        <v>5</v>
      </c>
      <c r="J873" s="2">
        <f t="shared" si="986"/>
        <v>7500</v>
      </c>
    </row>
    <row r="874" spans="1:10">
      <c r="A874" s="3">
        <v>42741</v>
      </c>
      <c r="B874" s="4" t="s">
        <v>13</v>
      </c>
      <c r="C874" s="6">
        <v>1200</v>
      </c>
      <c r="D874" s="4" t="s">
        <v>11</v>
      </c>
      <c r="E874" s="4">
        <v>461.8</v>
      </c>
      <c r="F874" s="4">
        <v>457</v>
      </c>
      <c r="G874" s="4">
        <v>0</v>
      </c>
      <c r="H874" s="1">
        <f t="shared" si="987"/>
        <v>-5760.0000000000136</v>
      </c>
      <c r="I874" s="2">
        <f t="shared" si="988"/>
        <v>-4.8000000000000114</v>
      </c>
      <c r="J874" s="2">
        <f t="shared" si="986"/>
        <v>-5760.0000000000136</v>
      </c>
    </row>
    <row r="875" spans="1:10">
      <c r="A875" s="3">
        <v>42741</v>
      </c>
      <c r="B875" s="4" t="s">
        <v>20</v>
      </c>
      <c r="C875" s="6">
        <v>3000</v>
      </c>
      <c r="D875" s="4" t="s">
        <v>29</v>
      </c>
      <c r="E875" s="4">
        <v>343</v>
      </c>
      <c r="F875" s="4">
        <v>341.25</v>
      </c>
      <c r="G875" s="4">
        <v>0</v>
      </c>
      <c r="H875" s="1">
        <f t="shared" si="987"/>
        <v>5250</v>
      </c>
      <c r="I875" s="2">
        <f t="shared" si="988"/>
        <v>1.75</v>
      </c>
      <c r="J875" s="2">
        <f t="shared" si="986"/>
        <v>5250</v>
      </c>
    </row>
    <row r="876" spans="1:10">
      <c r="A876" s="3">
        <v>42740</v>
      </c>
      <c r="B876" s="4" t="s">
        <v>23</v>
      </c>
      <c r="C876" s="6">
        <v>600</v>
      </c>
      <c r="D876" s="4" t="s">
        <v>11</v>
      </c>
      <c r="E876" s="4">
        <v>927.5</v>
      </c>
      <c r="F876" s="4">
        <v>937</v>
      </c>
      <c r="G876" s="4">
        <v>0</v>
      </c>
      <c r="H876" s="1">
        <f t="shared" si="987"/>
        <v>5700</v>
      </c>
      <c r="I876" s="2">
        <f t="shared" si="988"/>
        <v>9.5</v>
      </c>
      <c r="J876" s="2">
        <f t="shared" si="986"/>
        <v>5700</v>
      </c>
    </row>
    <row r="877" spans="1:10">
      <c r="A877" s="3">
        <v>42740</v>
      </c>
      <c r="B877" s="4" t="s">
        <v>42</v>
      </c>
      <c r="C877" s="6">
        <v>500</v>
      </c>
      <c r="D877" s="4" t="s">
        <v>11</v>
      </c>
      <c r="E877" s="4">
        <v>1385</v>
      </c>
      <c r="F877" s="4">
        <v>1396</v>
      </c>
      <c r="G877" s="4">
        <v>0</v>
      </c>
      <c r="H877" s="1">
        <f t="shared" ref="H877:H908" si="989">(IF(D877="SELL",E877-F877,IF(D877="BUY",F877-E877)))*C877</f>
        <v>5500</v>
      </c>
      <c r="I877" s="2">
        <f t="shared" si="988"/>
        <v>11</v>
      </c>
      <c r="J877" s="2">
        <f t="shared" si="986"/>
        <v>5500</v>
      </c>
    </row>
    <row r="878" spans="1:10">
      <c r="A878" s="3">
        <v>42739</v>
      </c>
      <c r="B878" s="4" t="s">
        <v>43</v>
      </c>
      <c r="C878" s="6">
        <v>1100</v>
      </c>
      <c r="D878" s="4" t="s">
        <v>29</v>
      </c>
      <c r="E878" s="4">
        <v>523</v>
      </c>
      <c r="F878" s="4">
        <v>519</v>
      </c>
      <c r="G878" s="4">
        <v>0</v>
      </c>
      <c r="H878" s="1">
        <f t="shared" si="989"/>
        <v>4400</v>
      </c>
      <c r="I878" s="2">
        <f t="shared" si="988"/>
        <v>4</v>
      </c>
      <c r="J878" s="2">
        <f t="shared" si="986"/>
        <v>4400</v>
      </c>
    </row>
    <row r="879" spans="1:10">
      <c r="A879" s="3">
        <v>42738</v>
      </c>
      <c r="B879" s="4" t="s">
        <v>44</v>
      </c>
      <c r="C879" s="6">
        <v>1100</v>
      </c>
      <c r="D879" s="4" t="s">
        <v>11</v>
      </c>
      <c r="E879" s="4">
        <v>819</v>
      </c>
      <c r="F879" s="4">
        <v>828</v>
      </c>
      <c r="G879" s="4">
        <v>0</v>
      </c>
      <c r="H879" s="1">
        <f t="shared" si="989"/>
        <v>9900</v>
      </c>
      <c r="I879" s="2">
        <f t="shared" si="988"/>
        <v>9</v>
      </c>
      <c r="J879" s="2">
        <f t="shared" si="986"/>
        <v>9900</v>
      </c>
    </row>
    <row r="880" spans="1:10">
      <c r="A880" s="3">
        <v>42737</v>
      </c>
      <c r="B880" s="4" t="s">
        <v>45</v>
      </c>
      <c r="C880" s="6">
        <v>700</v>
      </c>
      <c r="D880" s="4" t="s">
        <v>11</v>
      </c>
      <c r="E880" s="4">
        <v>635</v>
      </c>
      <c r="F880" s="4">
        <v>642.85</v>
      </c>
      <c r="G880" s="4">
        <v>0</v>
      </c>
      <c r="H880" s="1">
        <f t="shared" si="989"/>
        <v>5495.0000000000164</v>
      </c>
      <c r="I880" s="2">
        <f t="shared" si="988"/>
        <v>7.8500000000000236</v>
      </c>
      <c r="J880" s="2">
        <f t="shared" si="986"/>
        <v>5495.0000000000164</v>
      </c>
    </row>
    <row r="881" spans="1:10">
      <c r="A881" s="3">
        <v>42731</v>
      </c>
      <c r="B881" s="4" t="s">
        <v>46</v>
      </c>
      <c r="C881" s="6">
        <v>2500</v>
      </c>
      <c r="D881" s="4" t="s">
        <v>11</v>
      </c>
      <c r="E881" s="4">
        <v>252</v>
      </c>
      <c r="F881" s="4">
        <v>255</v>
      </c>
      <c r="G881" s="4">
        <v>0</v>
      </c>
      <c r="H881" s="1">
        <f t="shared" si="989"/>
        <v>7500</v>
      </c>
      <c r="I881" s="2">
        <f t="shared" si="988"/>
        <v>3</v>
      </c>
      <c r="J881" s="2">
        <f t="shared" si="986"/>
        <v>7500</v>
      </c>
    </row>
    <row r="882" spans="1:10">
      <c r="A882" s="3">
        <v>42727</v>
      </c>
      <c r="B882" s="4" t="s">
        <v>12</v>
      </c>
      <c r="C882" s="6">
        <v>600</v>
      </c>
      <c r="D882" s="4" t="s">
        <v>11</v>
      </c>
      <c r="E882" s="4">
        <v>884</v>
      </c>
      <c r="F882" s="4">
        <v>872</v>
      </c>
      <c r="G882" s="4">
        <v>0</v>
      </c>
      <c r="H882" s="1">
        <f t="shared" si="989"/>
        <v>-7200</v>
      </c>
      <c r="I882" s="2">
        <f t="shared" si="988"/>
        <v>-12</v>
      </c>
      <c r="J882" s="2">
        <f t="shared" si="986"/>
        <v>-7200</v>
      </c>
    </row>
    <row r="883" spans="1:10">
      <c r="A883" s="3">
        <v>42726</v>
      </c>
      <c r="B883" s="4" t="s">
        <v>46</v>
      </c>
      <c r="C883" s="6">
        <v>2500</v>
      </c>
      <c r="D883" s="4" t="s">
        <v>11</v>
      </c>
      <c r="E883" s="4">
        <v>257</v>
      </c>
      <c r="F883" s="4">
        <v>260</v>
      </c>
      <c r="G883" s="4">
        <v>0</v>
      </c>
      <c r="H883" s="1">
        <f t="shared" si="989"/>
        <v>7500</v>
      </c>
      <c r="I883" s="2">
        <f t="shared" si="988"/>
        <v>3</v>
      </c>
      <c r="J883" s="2">
        <f t="shared" si="986"/>
        <v>7500</v>
      </c>
    </row>
    <row r="884" spans="1:10">
      <c r="A884" s="3">
        <v>42726</v>
      </c>
      <c r="B884" s="4" t="s">
        <v>44</v>
      </c>
      <c r="C884" s="6">
        <v>1100</v>
      </c>
      <c r="D884" s="4" t="s">
        <v>29</v>
      </c>
      <c r="E884" s="4">
        <v>759</v>
      </c>
      <c r="F884" s="4">
        <v>752.5</v>
      </c>
      <c r="G884" s="4">
        <v>0</v>
      </c>
      <c r="H884" s="1">
        <f t="shared" si="989"/>
        <v>7150</v>
      </c>
      <c r="I884" s="2">
        <f t="shared" ref="I884:I915" si="990">H884/C884</f>
        <v>6.5</v>
      </c>
      <c r="J884" s="2">
        <f t="shared" si="986"/>
        <v>7150</v>
      </c>
    </row>
    <row r="885" spans="1:10">
      <c r="A885" s="3">
        <v>42723</v>
      </c>
      <c r="B885" s="4" t="s">
        <v>47</v>
      </c>
      <c r="C885" s="6">
        <v>5000</v>
      </c>
      <c r="D885" s="4" t="s">
        <v>29</v>
      </c>
      <c r="E885" s="4">
        <v>115</v>
      </c>
      <c r="F885" s="4">
        <v>116.6</v>
      </c>
      <c r="G885" s="4">
        <v>0</v>
      </c>
      <c r="H885" s="1">
        <f t="shared" si="989"/>
        <v>-7999.9999999999718</v>
      </c>
      <c r="I885" s="2">
        <f t="shared" si="990"/>
        <v>-1.5999999999999943</v>
      </c>
      <c r="J885" s="2">
        <f t="shared" si="986"/>
        <v>-7999.9999999999718</v>
      </c>
    </row>
    <row r="886" spans="1:10">
      <c r="A886" s="3">
        <v>42720</v>
      </c>
      <c r="B886" s="4" t="s">
        <v>48</v>
      </c>
      <c r="C886" s="6">
        <v>700</v>
      </c>
      <c r="D886" s="4" t="s">
        <v>11</v>
      </c>
      <c r="E886" s="4">
        <v>910.6</v>
      </c>
      <c r="F886" s="4">
        <v>918</v>
      </c>
      <c r="G886" s="4">
        <v>0</v>
      </c>
      <c r="H886" s="1">
        <f t="shared" si="989"/>
        <v>5179.9999999999836</v>
      </c>
      <c r="I886" s="2">
        <f t="shared" si="990"/>
        <v>7.3999999999999764</v>
      </c>
      <c r="J886" s="2">
        <f t="shared" si="986"/>
        <v>5179.9999999999836</v>
      </c>
    </row>
    <row r="887" spans="1:10">
      <c r="A887" s="3">
        <v>42718</v>
      </c>
      <c r="B887" s="4" t="s">
        <v>49</v>
      </c>
      <c r="C887" s="6">
        <v>2400</v>
      </c>
      <c r="D887" s="4" t="s">
        <v>29</v>
      </c>
      <c r="E887" s="4">
        <v>234</v>
      </c>
      <c r="F887" s="4">
        <v>231</v>
      </c>
      <c r="G887" s="4">
        <v>0</v>
      </c>
      <c r="H887" s="1">
        <f t="shared" si="989"/>
        <v>7200</v>
      </c>
      <c r="I887" s="2">
        <f t="shared" si="990"/>
        <v>3</v>
      </c>
      <c r="J887" s="2">
        <f t="shared" si="986"/>
        <v>7200</v>
      </c>
    </row>
    <row r="888" spans="1:10">
      <c r="A888" s="3">
        <v>42717</v>
      </c>
      <c r="B888" s="4" t="s">
        <v>19</v>
      </c>
      <c r="C888" s="6">
        <v>2000</v>
      </c>
      <c r="D888" s="4" t="s">
        <v>29</v>
      </c>
      <c r="E888" s="4">
        <v>335</v>
      </c>
      <c r="F888" s="4">
        <v>339</v>
      </c>
      <c r="G888" s="4">
        <v>0</v>
      </c>
      <c r="H888" s="1">
        <f t="shared" si="989"/>
        <v>-8000</v>
      </c>
      <c r="I888" s="2">
        <f t="shared" si="990"/>
        <v>-4</v>
      </c>
      <c r="J888" s="2">
        <f t="shared" si="986"/>
        <v>-8000</v>
      </c>
    </row>
    <row r="889" spans="1:10">
      <c r="A889" s="3">
        <v>42717</v>
      </c>
      <c r="B889" s="4" t="s">
        <v>24</v>
      </c>
      <c r="C889" s="6">
        <v>1000</v>
      </c>
      <c r="D889" s="4" t="s">
        <v>29</v>
      </c>
      <c r="E889" s="4">
        <v>683</v>
      </c>
      <c r="F889" s="4">
        <v>677</v>
      </c>
      <c r="G889" s="4">
        <v>0</v>
      </c>
      <c r="H889" s="1">
        <f t="shared" si="989"/>
        <v>6000</v>
      </c>
      <c r="I889" s="2">
        <f t="shared" si="990"/>
        <v>6</v>
      </c>
      <c r="J889" s="2">
        <f t="shared" si="986"/>
        <v>6000</v>
      </c>
    </row>
    <row r="890" spans="1:10">
      <c r="A890" s="3">
        <v>42716</v>
      </c>
      <c r="B890" s="4" t="s">
        <v>38</v>
      </c>
      <c r="C890" s="6">
        <v>6000</v>
      </c>
      <c r="D890" s="4" t="s">
        <v>29</v>
      </c>
      <c r="E890" s="4">
        <v>133</v>
      </c>
      <c r="F890" s="4">
        <v>132</v>
      </c>
      <c r="G890" s="4">
        <v>0</v>
      </c>
      <c r="H890" s="1">
        <f t="shared" si="989"/>
        <v>6000</v>
      </c>
      <c r="I890" s="2">
        <f t="shared" si="990"/>
        <v>1</v>
      </c>
      <c r="J890" s="2">
        <f t="shared" si="986"/>
        <v>6000</v>
      </c>
    </row>
    <row r="891" spans="1:10">
      <c r="A891" s="3">
        <v>42716</v>
      </c>
      <c r="B891" s="4" t="s">
        <v>44</v>
      </c>
      <c r="C891" s="6">
        <v>1100</v>
      </c>
      <c r="D891" s="4" t="s">
        <v>29</v>
      </c>
      <c r="E891" s="4">
        <v>807</v>
      </c>
      <c r="F891" s="4">
        <v>802</v>
      </c>
      <c r="G891" s="4">
        <v>0</v>
      </c>
      <c r="H891" s="1">
        <f t="shared" si="989"/>
        <v>5500</v>
      </c>
      <c r="I891" s="2">
        <f t="shared" si="990"/>
        <v>5</v>
      </c>
      <c r="J891" s="2">
        <f t="shared" si="986"/>
        <v>5500</v>
      </c>
    </row>
    <row r="892" spans="1:10">
      <c r="A892" s="3">
        <v>42713</v>
      </c>
      <c r="B892" s="4" t="s">
        <v>50</v>
      </c>
      <c r="C892" s="6">
        <v>3500</v>
      </c>
      <c r="D892" s="4" t="s">
        <v>11</v>
      </c>
      <c r="E892" s="4">
        <v>118</v>
      </c>
      <c r="F892" s="4">
        <v>120</v>
      </c>
      <c r="G892" s="4">
        <v>0</v>
      </c>
      <c r="H892" s="1">
        <f t="shared" si="989"/>
        <v>7000</v>
      </c>
      <c r="I892" s="2">
        <f t="shared" si="990"/>
        <v>2</v>
      </c>
      <c r="J892" s="2">
        <f t="shared" si="986"/>
        <v>7000</v>
      </c>
    </row>
    <row r="893" spans="1:10">
      <c r="A893" s="3">
        <v>42713</v>
      </c>
      <c r="B893" s="4" t="s">
        <v>51</v>
      </c>
      <c r="C893" s="6">
        <v>3000</v>
      </c>
      <c r="D893" s="4" t="s">
        <v>29</v>
      </c>
      <c r="E893" s="4">
        <v>311.5</v>
      </c>
      <c r="F893" s="4">
        <v>314</v>
      </c>
      <c r="G893" s="4">
        <v>0</v>
      </c>
      <c r="H893" s="1">
        <f t="shared" si="989"/>
        <v>-7500</v>
      </c>
      <c r="I893" s="2">
        <f t="shared" si="990"/>
        <v>-2.5</v>
      </c>
      <c r="J893" s="2">
        <f t="shared" si="986"/>
        <v>-7500</v>
      </c>
    </row>
    <row r="894" spans="1:10">
      <c r="A894" s="3">
        <v>42712</v>
      </c>
      <c r="B894" s="4" t="s">
        <v>30</v>
      </c>
      <c r="C894" s="6">
        <v>3500</v>
      </c>
      <c r="D894" s="4" t="s">
        <v>11</v>
      </c>
      <c r="E894" s="4">
        <v>254</v>
      </c>
      <c r="F894" s="4">
        <v>256</v>
      </c>
      <c r="G894" s="4">
        <v>0</v>
      </c>
      <c r="H894" s="1">
        <f t="shared" si="989"/>
        <v>7000</v>
      </c>
      <c r="I894" s="2">
        <f t="shared" si="990"/>
        <v>2</v>
      </c>
      <c r="J894" s="2">
        <f t="shared" si="986"/>
        <v>7000</v>
      </c>
    </row>
    <row r="895" spans="1:10">
      <c r="A895" s="3">
        <v>42711</v>
      </c>
      <c r="B895" s="4" t="s">
        <v>52</v>
      </c>
      <c r="C895" s="6">
        <v>1500</v>
      </c>
      <c r="D895" s="4" t="s">
        <v>11</v>
      </c>
      <c r="E895" s="4">
        <v>391.1</v>
      </c>
      <c r="F895" s="4">
        <v>396</v>
      </c>
      <c r="G895" s="4">
        <v>0</v>
      </c>
      <c r="H895" s="1">
        <f t="shared" si="989"/>
        <v>7349.9999999999654</v>
      </c>
      <c r="I895" s="2">
        <f t="shared" si="990"/>
        <v>4.8999999999999773</v>
      </c>
      <c r="J895" s="2">
        <f t="shared" si="986"/>
        <v>7349.9999999999654</v>
      </c>
    </row>
    <row r="896" spans="1:10">
      <c r="A896" s="3">
        <v>42711</v>
      </c>
      <c r="B896" s="4" t="s">
        <v>53</v>
      </c>
      <c r="C896" s="6">
        <v>2500</v>
      </c>
      <c r="D896" s="4" t="s">
        <v>11</v>
      </c>
      <c r="E896" s="4">
        <v>213</v>
      </c>
      <c r="F896" s="4">
        <v>215.5</v>
      </c>
      <c r="G896" s="4">
        <v>0</v>
      </c>
      <c r="H896" s="1">
        <f t="shared" si="989"/>
        <v>6250</v>
      </c>
      <c r="I896" s="2">
        <f t="shared" si="990"/>
        <v>2.5</v>
      </c>
      <c r="J896" s="2">
        <f t="shared" si="986"/>
        <v>6250</v>
      </c>
    </row>
    <row r="897" spans="1:10">
      <c r="A897" s="3">
        <v>42710</v>
      </c>
      <c r="B897" s="4" t="s">
        <v>54</v>
      </c>
      <c r="C897" s="6">
        <v>600</v>
      </c>
      <c r="D897" s="4" t="s">
        <v>11</v>
      </c>
      <c r="E897" s="4">
        <v>925</v>
      </c>
      <c r="F897" s="4">
        <v>936</v>
      </c>
      <c r="G897" s="4">
        <v>0</v>
      </c>
      <c r="H897" s="1">
        <f t="shared" si="989"/>
        <v>6600</v>
      </c>
      <c r="I897" s="2">
        <f t="shared" si="990"/>
        <v>11</v>
      </c>
      <c r="J897" s="2">
        <f t="shared" si="986"/>
        <v>6600</v>
      </c>
    </row>
    <row r="898" spans="1:10">
      <c r="A898" s="3">
        <v>42710</v>
      </c>
      <c r="B898" s="4" t="s">
        <v>55</v>
      </c>
      <c r="C898" s="6">
        <v>4000</v>
      </c>
      <c r="D898" s="4" t="s">
        <v>11</v>
      </c>
      <c r="E898" s="4">
        <v>187</v>
      </c>
      <c r="F898" s="4">
        <v>185</v>
      </c>
      <c r="G898" s="4">
        <v>0</v>
      </c>
      <c r="H898" s="1">
        <f t="shared" si="989"/>
        <v>-8000</v>
      </c>
      <c r="I898" s="2">
        <f t="shared" si="990"/>
        <v>-2</v>
      </c>
      <c r="J898" s="2">
        <f t="shared" si="986"/>
        <v>-8000</v>
      </c>
    </row>
    <row r="899" spans="1:10">
      <c r="A899" s="3">
        <v>42709</v>
      </c>
      <c r="B899" s="4" t="s">
        <v>56</v>
      </c>
      <c r="C899" s="6">
        <v>1100</v>
      </c>
      <c r="D899" s="4" t="s">
        <v>11</v>
      </c>
      <c r="E899" s="4">
        <v>879</v>
      </c>
      <c r="F899" s="4">
        <v>886</v>
      </c>
      <c r="G899" s="4">
        <v>0</v>
      </c>
      <c r="H899" s="1">
        <f t="shared" si="989"/>
        <v>7700</v>
      </c>
      <c r="I899" s="2">
        <f t="shared" si="990"/>
        <v>7</v>
      </c>
      <c r="J899" s="2">
        <f t="shared" si="986"/>
        <v>7700</v>
      </c>
    </row>
    <row r="900" spans="1:10">
      <c r="A900" s="3">
        <v>42709</v>
      </c>
      <c r="B900" s="4" t="s">
        <v>57</v>
      </c>
      <c r="C900" s="6">
        <v>3000</v>
      </c>
      <c r="D900" s="4" t="s">
        <v>11</v>
      </c>
      <c r="E900" s="4">
        <v>183</v>
      </c>
      <c r="F900" s="4">
        <v>185.5</v>
      </c>
      <c r="G900" s="4">
        <v>0</v>
      </c>
      <c r="H900" s="1">
        <f t="shared" si="989"/>
        <v>7500</v>
      </c>
      <c r="I900" s="2">
        <f t="shared" si="990"/>
        <v>2.5</v>
      </c>
      <c r="J900" s="2">
        <f t="shared" ref="J900:J920" si="991">I900*C900</f>
        <v>7500</v>
      </c>
    </row>
    <row r="901" spans="1:10">
      <c r="A901" s="3">
        <v>42706</v>
      </c>
      <c r="B901" s="4" t="s">
        <v>58</v>
      </c>
      <c r="C901" s="6">
        <v>1700</v>
      </c>
      <c r="D901" s="4" t="s">
        <v>29</v>
      </c>
      <c r="E901" s="4">
        <v>429.8</v>
      </c>
      <c r="F901" s="4">
        <v>426</v>
      </c>
      <c r="G901" s="4">
        <v>0</v>
      </c>
      <c r="H901" s="1">
        <f t="shared" si="989"/>
        <v>6460.0000000000191</v>
      </c>
      <c r="I901" s="2">
        <f t="shared" si="990"/>
        <v>3.8000000000000114</v>
      </c>
      <c r="J901" s="2">
        <f t="shared" si="991"/>
        <v>6460.0000000000191</v>
      </c>
    </row>
    <row r="902" spans="1:10">
      <c r="A902" s="3">
        <v>42704</v>
      </c>
      <c r="B902" s="4" t="s">
        <v>53</v>
      </c>
      <c r="C902" s="6">
        <v>2500</v>
      </c>
      <c r="D902" s="4" t="s">
        <v>11</v>
      </c>
      <c r="E902" s="4">
        <v>210.5</v>
      </c>
      <c r="F902" s="4">
        <v>213</v>
      </c>
      <c r="G902" s="4">
        <v>0</v>
      </c>
      <c r="H902" s="1">
        <f t="shared" si="989"/>
        <v>6250</v>
      </c>
      <c r="I902" s="2">
        <f t="shared" si="990"/>
        <v>2.5</v>
      </c>
      <c r="J902" s="2">
        <f t="shared" si="991"/>
        <v>6250</v>
      </c>
    </row>
    <row r="903" spans="1:10">
      <c r="A903" s="3">
        <v>42704</v>
      </c>
      <c r="B903" s="4" t="s">
        <v>59</v>
      </c>
      <c r="C903" s="6">
        <v>1000</v>
      </c>
      <c r="D903" s="4" t="s">
        <v>11</v>
      </c>
      <c r="E903" s="4">
        <v>404</v>
      </c>
      <c r="F903" s="4">
        <v>408</v>
      </c>
      <c r="G903" s="4">
        <v>0</v>
      </c>
      <c r="H903" s="1">
        <f t="shared" si="989"/>
        <v>4000</v>
      </c>
      <c r="I903" s="2">
        <f t="shared" si="990"/>
        <v>4</v>
      </c>
      <c r="J903" s="2">
        <f t="shared" si="991"/>
        <v>4000</v>
      </c>
    </row>
    <row r="904" spans="1:10">
      <c r="A904" s="3">
        <v>42703</v>
      </c>
      <c r="B904" s="4" t="s">
        <v>60</v>
      </c>
      <c r="C904" s="6">
        <v>1600</v>
      </c>
      <c r="D904" s="4" t="s">
        <v>29</v>
      </c>
      <c r="E904" s="4">
        <v>411</v>
      </c>
      <c r="F904" s="4">
        <v>407</v>
      </c>
      <c r="G904" s="4">
        <v>0</v>
      </c>
      <c r="H904" s="1">
        <f t="shared" si="989"/>
        <v>6400</v>
      </c>
      <c r="I904" s="2">
        <f t="shared" si="990"/>
        <v>4</v>
      </c>
      <c r="J904" s="2">
        <f t="shared" si="991"/>
        <v>6400</v>
      </c>
    </row>
    <row r="905" spans="1:10">
      <c r="A905" s="3">
        <v>42702</v>
      </c>
      <c r="B905" s="4" t="s">
        <v>16</v>
      </c>
      <c r="C905" s="6">
        <v>3000</v>
      </c>
      <c r="D905" s="4" t="s">
        <v>11</v>
      </c>
      <c r="E905" s="4">
        <v>258</v>
      </c>
      <c r="F905" s="4">
        <v>256</v>
      </c>
      <c r="G905" s="4">
        <v>0</v>
      </c>
      <c r="H905" s="1">
        <f t="shared" si="989"/>
        <v>-6000</v>
      </c>
      <c r="I905" s="2">
        <f t="shared" si="990"/>
        <v>-2</v>
      </c>
      <c r="J905" s="2">
        <f t="shared" si="991"/>
        <v>-6000</v>
      </c>
    </row>
    <row r="906" spans="1:10">
      <c r="A906" s="3">
        <v>42698</v>
      </c>
      <c r="B906" s="4" t="s">
        <v>61</v>
      </c>
      <c r="C906" s="6">
        <v>6000</v>
      </c>
      <c r="D906" s="4" t="s">
        <v>29</v>
      </c>
      <c r="E906" s="4">
        <v>221</v>
      </c>
      <c r="F906" s="4">
        <v>220</v>
      </c>
      <c r="G906" s="4">
        <v>0</v>
      </c>
      <c r="H906" s="1">
        <f t="shared" si="989"/>
        <v>6000</v>
      </c>
      <c r="I906" s="2">
        <f t="shared" si="990"/>
        <v>1</v>
      </c>
      <c r="J906" s="2">
        <f t="shared" si="991"/>
        <v>6000</v>
      </c>
    </row>
    <row r="907" spans="1:10">
      <c r="A907" s="3">
        <v>42697</v>
      </c>
      <c r="B907" s="4" t="s">
        <v>26</v>
      </c>
      <c r="C907" s="6">
        <v>5000</v>
      </c>
      <c r="D907" s="4" t="s">
        <v>11</v>
      </c>
      <c r="E907" s="4">
        <v>114</v>
      </c>
      <c r="F907" s="4">
        <v>115.6</v>
      </c>
      <c r="G907" s="4">
        <v>0</v>
      </c>
      <c r="H907" s="1">
        <f t="shared" si="989"/>
        <v>7999.9999999999718</v>
      </c>
      <c r="I907" s="2">
        <f t="shared" si="990"/>
        <v>1.5999999999999943</v>
      </c>
      <c r="J907" s="2">
        <f t="shared" si="991"/>
        <v>7999.9999999999718</v>
      </c>
    </row>
    <row r="908" spans="1:10">
      <c r="A908" s="3">
        <v>42696</v>
      </c>
      <c r="B908" s="4" t="s">
        <v>28</v>
      </c>
      <c r="C908" s="6">
        <v>2500</v>
      </c>
      <c r="D908" s="4" t="s">
        <v>11</v>
      </c>
      <c r="E908" s="4">
        <v>260</v>
      </c>
      <c r="F908" s="4">
        <v>263</v>
      </c>
      <c r="G908" s="4">
        <v>0</v>
      </c>
      <c r="H908" s="1">
        <f t="shared" si="989"/>
        <v>7500</v>
      </c>
      <c r="I908" s="2">
        <f t="shared" si="990"/>
        <v>3</v>
      </c>
      <c r="J908" s="2">
        <f t="shared" si="991"/>
        <v>7500</v>
      </c>
    </row>
    <row r="909" spans="1:10">
      <c r="A909" s="3">
        <v>42695</v>
      </c>
      <c r="B909" s="4" t="s">
        <v>13</v>
      </c>
      <c r="C909" s="6">
        <v>1200</v>
      </c>
      <c r="D909" s="4" t="s">
        <v>29</v>
      </c>
      <c r="E909" s="4">
        <v>470</v>
      </c>
      <c r="F909" s="4">
        <v>464</v>
      </c>
      <c r="G909" s="4">
        <v>0</v>
      </c>
      <c r="H909" s="1">
        <f t="shared" ref="H909:H920" si="992">(IF(D909="SELL",E909-F909,IF(D909="BUY",F909-E909)))*C909</f>
        <v>7200</v>
      </c>
      <c r="I909" s="2">
        <f t="shared" si="990"/>
        <v>6</v>
      </c>
      <c r="J909" s="2">
        <f t="shared" si="991"/>
        <v>7200</v>
      </c>
    </row>
    <row r="910" spans="1:10">
      <c r="A910" s="3">
        <v>42691</v>
      </c>
      <c r="B910" s="4" t="s">
        <v>28</v>
      </c>
      <c r="C910" s="6">
        <v>2500</v>
      </c>
      <c r="D910" s="4" t="s">
        <v>29</v>
      </c>
      <c r="E910" s="4">
        <v>266</v>
      </c>
      <c r="F910" s="4">
        <v>263</v>
      </c>
      <c r="G910" s="4">
        <v>0</v>
      </c>
      <c r="H910" s="1">
        <f t="shared" si="992"/>
        <v>7500</v>
      </c>
      <c r="I910" s="2">
        <f t="shared" si="990"/>
        <v>3</v>
      </c>
      <c r="J910" s="2">
        <f t="shared" si="991"/>
        <v>7500</v>
      </c>
    </row>
    <row r="911" spans="1:10">
      <c r="A911" s="3">
        <v>42689</v>
      </c>
      <c r="B911" s="4" t="s">
        <v>32</v>
      </c>
      <c r="C911" s="6">
        <v>4500</v>
      </c>
      <c r="D911" s="4" t="s">
        <v>29</v>
      </c>
      <c r="E911" s="4">
        <v>117</v>
      </c>
      <c r="F911" s="4">
        <v>115.5</v>
      </c>
      <c r="G911" s="4">
        <v>0</v>
      </c>
      <c r="H911" s="1">
        <f t="shared" si="992"/>
        <v>6750</v>
      </c>
      <c r="I911" s="2">
        <f t="shared" si="990"/>
        <v>1.5</v>
      </c>
      <c r="J911" s="2">
        <f t="shared" si="991"/>
        <v>6750</v>
      </c>
    </row>
    <row r="912" spans="1:10">
      <c r="A912" s="3">
        <v>42685</v>
      </c>
      <c r="B912" s="4" t="s">
        <v>15</v>
      </c>
      <c r="C912" s="6">
        <v>1500</v>
      </c>
      <c r="D912" s="4" t="s">
        <v>29</v>
      </c>
      <c r="E912" s="4">
        <v>518</v>
      </c>
      <c r="F912" s="4">
        <v>513</v>
      </c>
      <c r="G912" s="4">
        <v>0</v>
      </c>
      <c r="H912" s="1">
        <f t="shared" si="992"/>
        <v>7500</v>
      </c>
      <c r="I912" s="2">
        <f t="shared" si="990"/>
        <v>5</v>
      </c>
      <c r="J912" s="2">
        <f t="shared" si="991"/>
        <v>7500</v>
      </c>
    </row>
    <row r="913" spans="1:10">
      <c r="A913" s="3">
        <v>42684</v>
      </c>
      <c r="B913" s="4" t="s">
        <v>62</v>
      </c>
      <c r="C913" s="6">
        <v>700</v>
      </c>
      <c r="D913" s="4" t="s">
        <v>11</v>
      </c>
      <c r="E913" s="4">
        <v>893</v>
      </c>
      <c r="F913" s="4">
        <v>903</v>
      </c>
      <c r="G913" s="4">
        <v>0</v>
      </c>
      <c r="H913" s="2">
        <f t="shared" si="992"/>
        <v>7000</v>
      </c>
      <c r="I913" s="2">
        <f t="shared" si="990"/>
        <v>10</v>
      </c>
      <c r="J913" s="2">
        <f t="shared" si="991"/>
        <v>7000</v>
      </c>
    </row>
    <row r="914" spans="1:10">
      <c r="A914" s="3">
        <v>42683</v>
      </c>
      <c r="B914" s="4" t="s">
        <v>18</v>
      </c>
      <c r="C914" s="6">
        <v>2000</v>
      </c>
      <c r="D914" s="4" t="s">
        <v>11</v>
      </c>
      <c r="E914" s="4">
        <v>400</v>
      </c>
      <c r="F914" s="4">
        <v>404</v>
      </c>
      <c r="G914" s="4">
        <v>0</v>
      </c>
      <c r="H914" s="2">
        <f t="shared" si="992"/>
        <v>8000</v>
      </c>
      <c r="I914" s="2">
        <f t="shared" si="990"/>
        <v>4</v>
      </c>
      <c r="J914" s="2">
        <f t="shared" si="991"/>
        <v>8000</v>
      </c>
    </row>
    <row r="915" spans="1:10">
      <c r="A915" s="3">
        <v>42682</v>
      </c>
      <c r="B915" s="4" t="s">
        <v>25</v>
      </c>
      <c r="C915" s="6">
        <v>1700</v>
      </c>
      <c r="D915" s="4" t="s">
        <v>11</v>
      </c>
      <c r="E915" s="4">
        <v>320.5</v>
      </c>
      <c r="F915" s="4">
        <v>316</v>
      </c>
      <c r="G915" s="4">
        <v>0</v>
      </c>
      <c r="H915" s="2">
        <f t="shared" si="992"/>
        <v>-7650</v>
      </c>
      <c r="I915" s="2">
        <f t="shared" si="990"/>
        <v>-4.5</v>
      </c>
      <c r="J915" s="2">
        <f t="shared" si="991"/>
        <v>-7650</v>
      </c>
    </row>
    <row r="916" spans="1:10">
      <c r="A916" s="3">
        <v>42681</v>
      </c>
      <c r="B916" s="4" t="s">
        <v>24</v>
      </c>
      <c r="C916" s="6">
        <v>1000</v>
      </c>
      <c r="D916" s="4" t="s">
        <v>11</v>
      </c>
      <c r="E916" s="4">
        <v>818</v>
      </c>
      <c r="F916" s="4">
        <v>826</v>
      </c>
      <c r="G916" s="4">
        <v>0</v>
      </c>
      <c r="H916" s="2">
        <f t="shared" si="992"/>
        <v>8000</v>
      </c>
      <c r="I916" s="2">
        <f t="shared" ref="I916:I920" si="993">H916/C916</f>
        <v>8</v>
      </c>
      <c r="J916" s="2">
        <f t="shared" si="991"/>
        <v>8000</v>
      </c>
    </row>
    <row r="917" spans="1:10">
      <c r="A917" s="3">
        <v>42678</v>
      </c>
      <c r="B917" s="4" t="s">
        <v>28</v>
      </c>
      <c r="C917" s="6">
        <v>2500</v>
      </c>
      <c r="D917" s="4" t="s">
        <v>11</v>
      </c>
      <c r="E917" s="4">
        <v>292</v>
      </c>
      <c r="F917" s="4">
        <v>289</v>
      </c>
      <c r="G917" s="4">
        <v>0</v>
      </c>
      <c r="H917" s="2">
        <f t="shared" si="992"/>
        <v>-7500</v>
      </c>
      <c r="I917" s="2">
        <f t="shared" si="993"/>
        <v>-3</v>
      </c>
      <c r="J917" s="2">
        <f t="shared" si="991"/>
        <v>-7500</v>
      </c>
    </row>
    <row r="918" spans="1:10">
      <c r="A918" s="3">
        <v>42677</v>
      </c>
      <c r="B918" s="4" t="s">
        <v>63</v>
      </c>
      <c r="C918" s="6">
        <v>2600</v>
      </c>
      <c r="D918" s="4" t="s">
        <v>29</v>
      </c>
      <c r="E918" s="4">
        <v>268</v>
      </c>
      <c r="F918" s="4">
        <v>265</v>
      </c>
      <c r="G918" s="4">
        <v>0</v>
      </c>
      <c r="H918" s="2">
        <f t="shared" si="992"/>
        <v>7800</v>
      </c>
      <c r="I918" s="2">
        <f t="shared" si="993"/>
        <v>3</v>
      </c>
      <c r="J918" s="2">
        <f t="shared" si="991"/>
        <v>7800</v>
      </c>
    </row>
    <row r="919" spans="1:10">
      <c r="A919" s="3">
        <v>42676</v>
      </c>
      <c r="B919" s="4" t="s">
        <v>31</v>
      </c>
      <c r="C919" s="6">
        <v>1100</v>
      </c>
      <c r="D919" s="4" t="s">
        <v>11</v>
      </c>
      <c r="E919" s="4">
        <v>919.5</v>
      </c>
      <c r="F919" s="4">
        <v>926</v>
      </c>
      <c r="G919" s="4">
        <v>0</v>
      </c>
      <c r="H919" s="2">
        <f t="shared" si="992"/>
        <v>7150</v>
      </c>
      <c r="I919" s="2">
        <f t="shared" si="993"/>
        <v>6.5</v>
      </c>
      <c r="J919" s="2">
        <f t="shared" si="991"/>
        <v>7150</v>
      </c>
    </row>
    <row r="920" spans="1:10">
      <c r="A920" s="3">
        <v>42675</v>
      </c>
      <c r="B920" s="4" t="s">
        <v>64</v>
      </c>
      <c r="C920" s="6">
        <v>3500</v>
      </c>
      <c r="D920" s="4" t="s">
        <v>11</v>
      </c>
      <c r="E920" s="4">
        <v>274</v>
      </c>
      <c r="F920" s="4">
        <v>276</v>
      </c>
      <c r="G920" s="4">
        <v>0</v>
      </c>
      <c r="H920" s="2">
        <f t="shared" si="992"/>
        <v>7000</v>
      </c>
      <c r="I920" s="2">
        <f t="shared" si="993"/>
        <v>2</v>
      </c>
      <c r="J920" s="2">
        <f t="shared" si="991"/>
        <v>7000</v>
      </c>
    </row>
  </sheetData>
  <mergeCells count="13">
    <mergeCell ref="H6:H8"/>
    <mergeCell ref="I6:I8"/>
    <mergeCell ref="J6:J8"/>
    <mergeCell ref="A1:C5"/>
    <mergeCell ref="D1:J3"/>
    <mergeCell ref="D4:J4"/>
    <mergeCell ref="D5:J5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565"/>
  <sheetViews>
    <sheetView workbookViewId="0">
      <selection activeCell="J11" sqref="J11"/>
    </sheetView>
  </sheetViews>
  <sheetFormatPr defaultRowHeight="15"/>
  <cols>
    <col min="1" max="1" width="11" bestFit="1" customWidth="1"/>
    <col min="2" max="2" width="19" customWidth="1"/>
    <col min="3" max="3" width="19" style="34" customWidth="1"/>
    <col min="4" max="4" width="8.5703125" customWidth="1"/>
    <col min="5" max="5" width="9.140625" customWidth="1"/>
    <col min="6" max="6" width="12.140625" customWidth="1"/>
    <col min="7" max="8" width="14.28515625" bestFit="1" customWidth="1"/>
    <col min="9" max="9" width="14" customWidth="1"/>
    <col min="10" max="10" width="11.28515625" customWidth="1"/>
    <col min="11" max="11" width="14.7109375" customWidth="1"/>
    <col min="12" max="12" width="18" customWidth="1"/>
  </cols>
  <sheetData>
    <row r="1" spans="1:12">
      <c r="A1" s="67"/>
      <c r="B1" s="68"/>
      <c r="C1" s="69"/>
      <c r="D1" s="68"/>
      <c r="E1" s="71" t="s">
        <v>123</v>
      </c>
      <c r="F1" s="72"/>
      <c r="G1" s="72"/>
      <c r="H1" s="72"/>
      <c r="I1" s="72"/>
      <c r="J1" s="72"/>
      <c r="K1" s="72"/>
      <c r="L1" s="73"/>
    </row>
    <row r="2" spans="1:12">
      <c r="A2" s="70"/>
      <c r="B2" s="48"/>
      <c r="C2" s="48"/>
      <c r="D2" s="48"/>
      <c r="E2" s="56"/>
      <c r="F2" s="57"/>
      <c r="G2" s="57"/>
      <c r="H2" s="57"/>
      <c r="I2" s="57"/>
      <c r="J2" s="57"/>
      <c r="K2" s="57"/>
      <c r="L2" s="58"/>
    </row>
    <row r="3" spans="1:12">
      <c r="A3" s="70"/>
      <c r="B3" s="48"/>
      <c r="C3" s="48"/>
      <c r="D3" s="48"/>
      <c r="E3" s="59"/>
      <c r="F3" s="60"/>
      <c r="G3" s="60"/>
      <c r="H3" s="60"/>
      <c r="I3" s="60"/>
      <c r="J3" s="60"/>
      <c r="K3" s="60"/>
      <c r="L3" s="61"/>
    </row>
    <row r="4" spans="1:12" ht="15.75">
      <c r="A4" s="70"/>
      <c r="B4" s="48"/>
      <c r="C4" s="48"/>
      <c r="D4" s="48"/>
      <c r="E4" s="62" t="s">
        <v>0</v>
      </c>
      <c r="F4" s="74"/>
      <c r="G4" s="74"/>
      <c r="H4" s="74"/>
      <c r="I4" s="74"/>
      <c r="J4" s="74"/>
      <c r="K4" s="74"/>
      <c r="L4" s="75"/>
    </row>
    <row r="5" spans="1:12" ht="15.75">
      <c r="A5" s="70"/>
      <c r="B5" s="48"/>
      <c r="C5" s="48"/>
      <c r="D5" s="48"/>
      <c r="E5" s="62" t="s">
        <v>1</v>
      </c>
      <c r="F5" s="74"/>
      <c r="G5" s="74"/>
      <c r="H5" s="74"/>
      <c r="I5" s="74"/>
      <c r="J5" s="74"/>
      <c r="K5" s="74"/>
      <c r="L5" s="75"/>
    </row>
    <row r="6" spans="1:12">
      <c r="A6" s="65" t="s">
        <v>2</v>
      </c>
      <c r="B6" s="40" t="s">
        <v>3</v>
      </c>
      <c r="C6" s="66" t="s">
        <v>324</v>
      </c>
      <c r="D6" s="40" t="s">
        <v>4</v>
      </c>
      <c r="E6" s="43" t="s">
        <v>5</v>
      </c>
      <c r="F6" s="43" t="s">
        <v>6</v>
      </c>
      <c r="G6" s="43" t="s">
        <v>7</v>
      </c>
      <c r="H6" s="43" t="s">
        <v>284</v>
      </c>
      <c r="I6" s="42" t="s">
        <v>8</v>
      </c>
      <c r="J6" s="42" t="s">
        <v>323</v>
      </c>
      <c r="K6" s="76" t="s">
        <v>9</v>
      </c>
      <c r="L6" s="42" t="s">
        <v>10</v>
      </c>
    </row>
    <row r="7" spans="1:12">
      <c r="A7" s="65"/>
      <c r="B7" s="40"/>
      <c r="C7" s="66" t="s">
        <v>324</v>
      </c>
      <c r="D7" s="40"/>
      <c r="E7" s="40"/>
      <c r="F7" s="40"/>
      <c r="G7" s="40"/>
      <c r="H7" s="40"/>
      <c r="I7" s="42"/>
      <c r="J7" s="42"/>
      <c r="K7" s="77"/>
      <c r="L7" s="42"/>
    </row>
    <row r="8" spans="1:12">
      <c r="A8" s="65"/>
      <c r="B8" s="40"/>
      <c r="C8" s="66"/>
      <c r="D8" s="40"/>
      <c r="E8" s="40"/>
      <c r="F8" s="40"/>
      <c r="G8" s="40"/>
      <c r="H8" s="40"/>
      <c r="I8" s="43"/>
      <c r="J8" s="43"/>
      <c r="K8" s="77"/>
      <c r="L8" s="43"/>
    </row>
    <row r="9" spans="1:12" ht="15.75">
      <c r="A9" s="25"/>
      <c r="B9" s="26"/>
      <c r="C9" s="31"/>
      <c r="D9" s="26"/>
      <c r="E9" s="26"/>
      <c r="F9" s="26"/>
      <c r="G9" s="27"/>
      <c r="H9" s="26"/>
      <c r="I9" s="28"/>
      <c r="J9" s="28"/>
      <c r="K9" s="29"/>
      <c r="L9" s="28"/>
    </row>
    <row r="10" spans="1:12" ht="15.75">
      <c r="A10" s="9">
        <v>44099</v>
      </c>
      <c r="B10" s="10" t="s">
        <v>379</v>
      </c>
      <c r="C10" s="9">
        <v>44099</v>
      </c>
      <c r="D10" s="10">
        <v>7000</v>
      </c>
      <c r="E10" s="10" t="s">
        <v>11</v>
      </c>
      <c r="F10" s="17">
        <v>107.7</v>
      </c>
      <c r="G10" s="17">
        <v>109</v>
      </c>
      <c r="H10" s="1">
        <v>110</v>
      </c>
      <c r="I10" s="1">
        <f t="shared" ref="I10" si="0">(IF(E10="SELL",F10-G10,IF(E10="BUY",G10-F10)))*D10</f>
        <v>9099.99999999998</v>
      </c>
      <c r="J10" s="2">
        <f>D10*1</f>
        <v>7000</v>
      </c>
      <c r="K10" s="1">
        <f t="shared" ref="K10" si="1">(J10+I10)/D10</f>
        <v>2.2999999999999972</v>
      </c>
      <c r="L10" s="2">
        <f t="shared" ref="L10" si="2">K10*D10</f>
        <v>16099.99999999998</v>
      </c>
    </row>
    <row r="11" spans="1:12" ht="15.75">
      <c r="A11" s="9">
        <v>44098</v>
      </c>
      <c r="B11" s="10" t="s">
        <v>63</v>
      </c>
      <c r="C11" s="9">
        <v>44099</v>
      </c>
      <c r="D11" s="10">
        <v>2000</v>
      </c>
      <c r="E11" s="10" t="s">
        <v>11</v>
      </c>
      <c r="F11" s="17">
        <v>340.5</v>
      </c>
      <c r="G11" s="17">
        <v>345</v>
      </c>
      <c r="H11" s="1">
        <v>355</v>
      </c>
      <c r="I11" s="1">
        <f t="shared" ref="I11:I16" si="3">(IF(E11="SELL",F11-G11,IF(E11="BUY",G11-F11)))*D11</f>
        <v>9000</v>
      </c>
      <c r="J11" s="2">
        <f>D11*10</f>
        <v>20000</v>
      </c>
      <c r="K11" s="1">
        <f t="shared" ref="K11:K16" si="4">(J11+I11)/D11</f>
        <v>14.5</v>
      </c>
      <c r="L11" s="2">
        <f t="shared" ref="L11:L16" si="5">K11*D11</f>
        <v>29000</v>
      </c>
    </row>
    <row r="12" spans="1:12" ht="15.75">
      <c r="A12" s="9">
        <v>43934</v>
      </c>
      <c r="B12" s="10" t="s">
        <v>290</v>
      </c>
      <c r="C12" s="9">
        <v>43934</v>
      </c>
      <c r="D12" s="10">
        <v>2750</v>
      </c>
      <c r="E12" s="10" t="s">
        <v>11</v>
      </c>
      <c r="F12" s="17">
        <v>461</v>
      </c>
      <c r="G12" s="17">
        <v>465</v>
      </c>
      <c r="H12" s="1">
        <v>0</v>
      </c>
      <c r="I12" s="1">
        <f t="shared" si="3"/>
        <v>11000</v>
      </c>
      <c r="J12" s="2">
        <v>0</v>
      </c>
      <c r="K12" s="1">
        <f t="shared" si="4"/>
        <v>4</v>
      </c>
      <c r="L12" s="2">
        <f t="shared" si="5"/>
        <v>11000</v>
      </c>
    </row>
    <row r="13" spans="1:12" ht="15.75">
      <c r="A13" s="9">
        <v>43928</v>
      </c>
      <c r="B13" s="10" t="s">
        <v>16</v>
      </c>
      <c r="C13" s="9">
        <v>43928</v>
      </c>
      <c r="D13" s="10">
        <v>3000</v>
      </c>
      <c r="E13" s="10" t="s">
        <v>29</v>
      </c>
      <c r="F13" s="17">
        <v>177</v>
      </c>
      <c r="G13" s="17">
        <v>174.85</v>
      </c>
      <c r="H13" s="1">
        <v>0</v>
      </c>
      <c r="I13" s="1">
        <f t="shared" si="3"/>
        <v>6450.0000000000173</v>
      </c>
      <c r="J13" s="2">
        <v>0</v>
      </c>
      <c r="K13" s="1">
        <f t="shared" si="4"/>
        <v>2.1500000000000057</v>
      </c>
      <c r="L13" s="2">
        <f t="shared" si="5"/>
        <v>6450.0000000000173</v>
      </c>
    </row>
    <row r="14" spans="1:12" ht="15.75">
      <c r="A14" s="9">
        <v>43915</v>
      </c>
      <c r="B14" s="10" t="s">
        <v>234</v>
      </c>
      <c r="C14" s="9">
        <v>43915</v>
      </c>
      <c r="D14" s="10">
        <v>500</v>
      </c>
      <c r="E14" s="10" t="s">
        <v>11</v>
      </c>
      <c r="F14" s="17">
        <v>1122</v>
      </c>
      <c r="G14" s="17">
        <v>1140</v>
      </c>
      <c r="H14" s="1">
        <v>1160</v>
      </c>
      <c r="I14" s="1">
        <f t="shared" si="3"/>
        <v>9000</v>
      </c>
      <c r="J14" s="2">
        <f>D14*20</f>
        <v>10000</v>
      </c>
      <c r="K14" s="1">
        <f t="shared" si="4"/>
        <v>38</v>
      </c>
      <c r="L14" s="2">
        <f t="shared" si="5"/>
        <v>19000</v>
      </c>
    </row>
    <row r="15" spans="1:12" ht="15.75">
      <c r="A15" s="9">
        <v>43902</v>
      </c>
      <c r="B15" s="10" t="s">
        <v>357</v>
      </c>
      <c r="C15" s="9">
        <v>43903</v>
      </c>
      <c r="D15" s="10">
        <v>600</v>
      </c>
      <c r="E15" s="10" t="s">
        <v>29</v>
      </c>
      <c r="F15" s="17">
        <v>845</v>
      </c>
      <c r="G15" s="17">
        <v>820</v>
      </c>
      <c r="H15" s="1">
        <v>800</v>
      </c>
      <c r="I15" s="1">
        <f t="shared" si="3"/>
        <v>15000</v>
      </c>
      <c r="J15" s="2">
        <f>D15*20</f>
        <v>12000</v>
      </c>
      <c r="K15" s="1">
        <f t="shared" si="4"/>
        <v>45</v>
      </c>
      <c r="L15" s="2">
        <f t="shared" si="5"/>
        <v>27000</v>
      </c>
    </row>
    <row r="16" spans="1:12" ht="15.75">
      <c r="A16" s="9">
        <v>43902</v>
      </c>
      <c r="B16" s="10" t="s">
        <v>333</v>
      </c>
      <c r="C16" s="9">
        <v>43902</v>
      </c>
      <c r="D16" s="10">
        <v>1200</v>
      </c>
      <c r="E16" s="10" t="s">
        <v>29</v>
      </c>
      <c r="F16" s="17">
        <v>140</v>
      </c>
      <c r="G16" s="17">
        <v>130</v>
      </c>
      <c r="H16" s="1">
        <v>0</v>
      </c>
      <c r="I16" s="1">
        <f t="shared" si="3"/>
        <v>12000</v>
      </c>
      <c r="J16" s="2">
        <v>0</v>
      </c>
      <c r="K16" s="1">
        <f t="shared" si="4"/>
        <v>10</v>
      </c>
      <c r="L16" s="2">
        <f t="shared" si="5"/>
        <v>12000</v>
      </c>
    </row>
    <row r="17" spans="1:12" ht="15.75">
      <c r="A17" s="9">
        <v>43894</v>
      </c>
      <c r="B17" s="10" t="s">
        <v>338</v>
      </c>
      <c r="C17" s="9">
        <v>43894</v>
      </c>
      <c r="D17" s="10">
        <v>800</v>
      </c>
      <c r="E17" s="10" t="s">
        <v>11</v>
      </c>
      <c r="F17" s="17">
        <v>990</v>
      </c>
      <c r="G17" s="17">
        <v>978</v>
      </c>
      <c r="H17" s="1">
        <v>0</v>
      </c>
      <c r="I17" s="1">
        <f t="shared" ref="I17" si="6">(IF(E17="SELL",F17-G17,IF(E17="BUY",G17-F17)))*D17</f>
        <v>-9600</v>
      </c>
      <c r="J17" s="2">
        <v>0</v>
      </c>
      <c r="K17" s="1">
        <f t="shared" ref="K17" si="7">(J17+I17)/D17</f>
        <v>-12</v>
      </c>
      <c r="L17" s="2">
        <f t="shared" ref="L17" si="8">K17*D17</f>
        <v>-9600</v>
      </c>
    </row>
    <row r="18" spans="1:12" ht="15.75">
      <c r="A18" s="9">
        <v>43888</v>
      </c>
      <c r="B18" s="10" t="s">
        <v>234</v>
      </c>
      <c r="C18" s="9">
        <v>43889</v>
      </c>
      <c r="D18" s="10">
        <v>500</v>
      </c>
      <c r="E18" s="10" t="s">
        <v>11</v>
      </c>
      <c r="F18" s="17">
        <v>1800</v>
      </c>
      <c r="G18" s="17">
        <v>1780</v>
      </c>
      <c r="H18" s="1">
        <v>0</v>
      </c>
      <c r="I18" s="1">
        <f t="shared" ref="I18" si="9">(IF(E18="SELL",F18-G18,IF(E18="BUY",G18-F18)))*D18</f>
        <v>-10000</v>
      </c>
      <c r="J18" s="2">
        <v>0</v>
      </c>
      <c r="K18" s="1">
        <f t="shared" ref="K18" si="10">(J18+I18)/D18</f>
        <v>-20</v>
      </c>
      <c r="L18" s="2">
        <f t="shared" ref="L18" si="11">K18*D18</f>
        <v>-10000</v>
      </c>
    </row>
    <row r="19" spans="1:12" ht="15.75">
      <c r="A19" s="9">
        <v>43887</v>
      </c>
      <c r="B19" s="10" t="s">
        <v>41</v>
      </c>
      <c r="C19" s="9">
        <v>43888</v>
      </c>
      <c r="D19" s="10">
        <v>1000</v>
      </c>
      <c r="E19" s="10" t="s">
        <v>29</v>
      </c>
      <c r="F19" s="17">
        <v>502</v>
      </c>
      <c r="G19" s="17">
        <v>493</v>
      </c>
      <c r="H19" s="1">
        <v>482</v>
      </c>
      <c r="I19" s="1">
        <f t="shared" ref="I19" si="12">(IF(E19="SELL",F19-G19,IF(E19="BUY",G19-F19)))*D19</f>
        <v>9000</v>
      </c>
      <c r="J19" s="2">
        <f>D19*11</f>
        <v>11000</v>
      </c>
      <c r="K19" s="1">
        <f t="shared" ref="K19" si="13">(J19+I19)/D19</f>
        <v>20</v>
      </c>
      <c r="L19" s="2">
        <f t="shared" ref="L19" si="14">K19*D19</f>
        <v>20000</v>
      </c>
    </row>
    <row r="20" spans="1:12" ht="15.75">
      <c r="A20" s="9">
        <v>43881</v>
      </c>
      <c r="B20" s="10" t="s">
        <v>316</v>
      </c>
      <c r="C20" s="9">
        <v>43885</v>
      </c>
      <c r="D20" s="10">
        <v>1375</v>
      </c>
      <c r="E20" s="10" t="s">
        <v>11</v>
      </c>
      <c r="F20" s="17">
        <v>548</v>
      </c>
      <c r="G20" s="17">
        <v>541</v>
      </c>
      <c r="H20" s="1">
        <v>0</v>
      </c>
      <c r="I20" s="1">
        <f t="shared" ref="I20" si="15">(IF(E20="SELL",F20-G20,IF(E20="BUY",G20-F20)))*D20</f>
        <v>-9625</v>
      </c>
      <c r="J20" s="2">
        <v>0</v>
      </c>
      <c r="K20" s="1">
        <f t="shared" ref="K20" si="16">(J20+I20)/D20</f>
        <v>-7</v>
      </c>
      <c r="L20" s="2">
        <f t="shared" ref="L20" si="17">K20*D20</f>
        <v>-9625</v>
      </c>
    </row>
    <row r="21" spans="1:12" ht="15.75">
      <c r="A21" s="9">
        <v>43880</v>
      </c>
      <c r="B21" s="10" t="s">
        <v>352</v>
      </c>
      <c r="C21" s="9">
        <v>43881</v>
      </c>
      <c r="D21" s="10">
        <v>600</v>
      </c>
      <c r="E21" s="10" t="s">
        <v>11</v>
      </c>
      <c r="F21" s="17">
        <v>1886</v>
      </c>
      <c r="G21" s="17">
        <v>1865</v>
      </c>
      <c r="H21" s="1">
        <v>0</v>
      </c>
      <c r="I21" s="1">
        <f t="shared" ref="I21" si="18">(IF(E21="SELL",F21-G21,IF(E21="BUY",G21-F21)))*D21</f>
        <v>-12600</v>
      </c>
      <c r="J21" s="2">
        <v>0</v>
      </c>
      <c r="K21" s="1">
        <f t="shared" ref="K21" si="19">(J21+I21)/D21</f>
        <v>-21</v>
      </c>
      <c r="L21" s="2">
        <f t="shared" ref="L21" si="20">K21*D21</f>
        <v>-12600</v>
      </c>
    </row>
    <row r="22" spans="1:12" ht="15.75">
      <c r="A22" s="9">
        <v>43875</v>
      </c>
      <c r="B22" s="10" t="s">
        <v>338</v>
      </c>
      <c r="C22" s="9">
        <v>43875</v>
      </c>
      <c r="D22" s="10">
        <v>800</v>
      </c>
      <c r="E22" s="10" t="s">
        <v>11</v>
      </c>
      <c r="F22" s="17">
        <v>938</v>
      </c>
      <c r="G22" s="17">
        <v>950</v>
      </c>
      <c r="H22" s="1">
        <v>963</v>
      </c>
      <c r="I22" s="1">
        <f t="shared" ref="I22" si="21">(IF(E22="SELL",F22-G22,IF(E22="BUY",G22-F22)))*D22</f>
        <v>9600</v>
      </c>
      <c r="J22" s="2">
        <f>D22*13</f>
        <v>10400</v>
      </c>
      <c r="K22" s="1">
        <f t="shared" ref="K22" si="22">(J22+I22)/D22</f>
        <v>25</v>
      </c>
      <c r="L22" s="2">
        <f t="shared" ref="L22" si="23">K22*D22</f>
        <v>20000</v>
      </c>
    </row>
    <row r="23" spans="1:12" ht="15.75">
      <c r="A23" s="9">
        <v>43864</v>
      </c>
      <c r="B23" s="10" t="s">
        <v>347</v>
      </c>
      <c r="C23" s="9">
        <v>43866</v>
      </c>
      <c r="D23" s="10">
        <v>1000</v>
      </c>
      <c r="E23" s="10" t="s">
        <v>11</v>
      </c>
      <c r="F23" s="17">
        <v>700</v>
      </c>
      <c r="G23" s="17">
        <v>710</v>
      </c>
      <c r="H23" s="1">
        <v>718</v>
      </c>
      <c r="I23" s="1">
        <f t="shared" ref="I23" si="24">(IF(E23="SELL",F23-G23,IF(E23="BUY",G23-F23)))*D23</f>
        <v>10000</v>
      </c>
      <c r="J23" s="2">
        <v>8000</v>
      </c>
      <c r="K23" s="1">
        <f t="shared" ref="K23" si="25">(J23+I23)/D23</f>
        <v>18</v>
      </c>
      <c r="L23" s="2">
        <f t="shared" ref="L23" si="26">K23*D23</f>
        <v>18000</v>
      </c>
    </row>
    <row r="24" spans="1:12" ht="15.75">
      <c r="A24" s="9">
        <v>43857</v>
      </c>
      <c r="B24" s="10" t="s">
        <v>348</v>
      </c>
      <c r="C24" s="9">
        <v>43857</v>
      </c>
      <c r="D24" s="10">
        <v>400</v>
      </c>
      <c r="E24" s="10" t="s">
        <v>29</v>
      </c>
      <c r="F24" s="17">
        <v>1296</v>
      </c>
      <c r="G24" s="17">
        <v>1280</v>
      </c>
      <c r="H24" s="1">
        <v>1265</v>
      </c>
      <c r="I24" s="1">
        <f t="shared" ref="I24" si="27">(IF(E24="SELL",F24-G24,IF(E24="BUY",G24-F24)))*D24</f>
        <v>6400</v>
      </c>
      <c r="J24" s="2">
        <f>D24*15</f>
        <v>6000</v>
      </c>
      <c r="K24" s="1">
        <f t="shared" ref="K24" si="28">(J24+I24)/D24</f>
        <v>31</v>
      </c>
      <c r="L24" s="2">
        <f t="shared" ref="L24" si="29">K24*D24</f>
        <v>12400</v>
      </c>
    </row>
    <row r="25" spans="1:12" ht="15.75">
      <c r="A25" s="9">
        <v>43846</v>
      </c>
      <c r="B25" s="10" t="s">
        <v>303</v>
      </c>
      <c r="C25" s="9">
        <v>43847</v>
      </c>
      <c r="D25" s="10">
        <v>900</v>
      </c>
      <c r="E25" s="10" t="s">
        <v>11</v>
      </c>
      <c r="F25" s="17">
        <v>592</v>
      </c>
      <c r="G25" s="17">
        <v>598.35</v>
      </c>
      <c r="H25" s="1">
        <v>0</v>
      </c>
      <c r="I25" s="1">
        <f t="shared" ref="I25" si="30">(IF(E25="SELL",F25-G25,IF(E25="BUY",G25-F25)))*D25</f>
        <v>5715.00000000002</v>
      </c>
      <c r="J25" s="2">
        <v>0</v>
      </c>
      <c r="K25" s="1">
        <f t="shared" ref="K25" si="31">(J25+I25)/D25</f>
        <v>6.3500000000000218</v>
      </c>
      <c r="L25" s="2">
        <f t="shared" ref="L25" si="32">K25*D25</f>
        <v>5715.00000000002</v>
      </c>
    </row>
    <row r="26" spans="1:12" ht="15.75">
      <c r="A26" s="9">
        <v>43818</v>
      </c>
      <c r="B26" s="10" t="s">
        <v>340</v>
      </c>
      <c r="C26" s="9">
        <v>43818</v>
      </c>
      <c r="D26" s="10">
        <v>550</v>
      </c>
      <c r="E26" s="10" t="s">
        <v>11</v>
      </c>
      <c r="F26" s="17">
        <v>1520</v>
      </c>
      <c r="G26" s="17">
        <v>1535</v>
      </c>
      <c r="H26" s="1">
        <v>0</v>
      </c>
      <c r="I26" s="1">
        <f t="shared" ref="I26" si="33">(IF(E26="SELL",F26-G26,IF(E26="BUY",G26-F26)))*D26</f>
        <v>8250</v>
      </c>
      <c r="J26" s="2">
        <v>0</v>
      </c>
      <c r="K26" s="1">
        <f t="shared" ref="K26" si="34">(J26+I26)/D26</f>
        <v>15</v>
      </c>
      <c r="L26" s="2">
        <f t="shared" ref="L26" si="35">K26*D26</f>
        <v>8250</v>
      </c>
    </row>
    <row r="27" spans="1:12" ht="15.75">
      <c r="A27" s="9">
        <v>43817</v>
      </c>
      <c r="B27" s="10" t="s">
        <v>18</v>
      </c>
      <c r="C27" s="9">
        <v>43817</v>
      </c>
      <c r="D27" s="10">
        <v>1061</v>
      </c>
      <c r="E27" s="10" t="s">
        <v>11</v>
      </c>
      <c r="F27" s="17">
        <v>452</v>
      </c>
      <c r="G27" s="17">
        <v>440</v>
      </c>
      <c r="H27" s="1">
        <v>0</v>
      </c>
      <c r="I27" s="1">
        <f t="shared" ref="I27" si="36">(IF(E27="SELL",F27-G27,IF(E27="BUY",G27-F27)))*D27</f>
        <v>-12732</v>
      </c>
      <c r="J27" s="2">
        <v>0</v>
      </c>
      <c r="K27" s="1">
        <f t="shared" ref="K27" si="37">(J27+I27)/D27</f>
        <v>-12</v>
      </c>
      <c r="L27" s="2">
        <f t="shared" ref="L27" si="38">K27*D27</f>
        <v>-12732</v>
      </c>
    </row>
    <row r="28" spans="1:12" ht="15.75">
      <c r="A28" s="9">
        <v>43816</v>
      </c>
      <c r="B28" s="10" t="s">
        <v>339</v>
      </c>
      <c r="C28" s="9">
        <v>43815</v>
      </c>
      <c r="D28" s="10">
        <v>600</v>
      </c>
      <c r="E28" s="10" t="s">
        <v>11</v>
      </c>
      <c r="F28" s="17">
        <v>1065</v>
      </c>
      <c r="G28" s="17">
        <v>1080</v>
      </c>
      <c r="H28" s="1">
        <v>0</v>
      </c>
      <c r="I28" s="1">
        <f t="shared" ref="I28" si="39">(IF(E28="SELL",F28-G28,IF(E28="BUY",G28-F28)))*D28</f>
        <v>9000</v>
      </c>
      <c r="J28" s="2">
        <v>0</v>
      </c>
      <c r="K28" s="1">
        <f t="shared" ref="K28" si="40">(J28+I28)/D28</f>
        <v>15</v>
      </c>
      <c r="L28" s="2">
        <f t="shared" ref="L28" si="41">K28*D28</f>
        <v>9000</v>
      </c>
    </row>
    <row r="29" spans="1:12" ht="15.75">
      <c r="A29" s="9">
        <v>43812</v>
      </c>
      <c r="B29" s="10" t="s">
        <v>338</v>
      </c>
      <c r="C29" s="9">
        <v>43815</v>
      </c>
      <c r="D29" s="10">
        <v>600</v>
      </c>
      <c r="E29" s="10" t="s">
        <v>11</v>
      </c>
      <c r="F29" s="17">
        <v>764</v>
      </c>
      <c r="G29" s="17">
        <v>774</v>
      </c>
      <c r="H29" s="1">
        <v>0</v>
      </c>
      <c r="I29" s="1">
        <f t="shared" ref="I29" si="42">(IF(E29="SELL",F29-G29,IF(E29="BUY",G29-F29)))*D29</f>
        <v>6000</v>
      </c>
      <c r="J29" s="2">
        <v>0</v>
      </c>
      <c r="K29" s="1">
        <f t="shared" ref="K29" si="43">(J29+I29)/D29</f>
        <v>10</v>
      </c>
      <c r="L29" s="2">
        <f t="shared" ref="L29" si="44">K29*D29</f>
        <v>6000</v>
      </c>
    </row>
    <row r="30" spans="1:12" ht="15.75">
      <c r="A30" s="9">
        <v>43809</v>
      </c>
      <c r="B30" s="10" t="s">
        <v>41</v>
      </c>
      <c r="C30" s="9">
        <v>43809</v>
      </c>
      <c r="D30" s="10">
        <v>1000</v>
      </c>
      <c r="E30" s="10" t="s">
        <v>29</v>
      </c>
      <c r="F30" s="17">
        <v>510.5</v>
      </c>
      <c r="G30" s="17">
        <v>506.2</v>
      </c>
      <c r="H30" s="1">
        <v>0</v>
      </c>
      <c r="I30" s="1">
        <f t="shared" ref="I30" si="45">(IF(E30="SELL",F30-G30,IF(E30="BUY",G30-F30)))*D30</f>
        <v>4300.0000000000109</v>
      </c>
      <c r="J30" s="2">
        <v>0</v>
      </c>
      <c r="K30" s="1">
        <f t="shared" ref="K30" si="46">(J30+I30)/D30</f>
        <v>4.3000000000000105</v>
      </c>
      <c r="L30" s="2">
        <f t="shared" ref="L30" si="47">K30*D30</f>
        <v>4300.0000000000109</v>
      </c>
    </row>
    <row r="31" spans="1:12" ht="15.75">
      <c r="A31" s="9">
        <v>43801</v>
      </c>
      <c r="B31" s="10" t="s">
        <v>336</v>
      </c>
      <c r="C31" s="9">
        <v>43797</v>
      </c>
      <c r="D31" s="10">
        <v>400</v>
      </c>
      <c r="E31" s="10" t="s">
        <v>11</v>
      </c>
      <c r="F31" s="17">
        <v>1632</v>
      </c>
      <c r="G31" s="17">
        <v>1655</v>
      </c>
      <c r="H31" s="1">
        <v>0</v>
      </c>
      <c r="I31" s="1">
        <f t="shared" ref="I31" si="48">(IF(E31="SELL",F31-G31,IF(E31="BUY",G31-F31)))*D31</f>
        <v>9200</v>
      </c>
      <c r="J31" s="2">
        <v>0</v>
      </c>
      <c r="K31" s="1">
        <f t="shared" ref="K31" si="49">(J31+I31)/D31</f>
        <v>23</v>
      </c>
      <c r="L31" s="2">
        <f t="shared" ref="L31" si="50">K31*D31</f>
        <v>9200</v>
      </c>
    </row>
    <row r="32" spans="1:12" ht="15.75">
      <c r="A32" s="9">
        <v>43796</v>
      </c>
      <c r="B32" s="10" t="s">
        <v>334</v>
      </c>
      <c r="C32" s="9">
        <v>43797</v>
      </c>
      <c r="D32" s="10">
        <v>200</v>
      </c>
      <c r="E32" s="10" t="s">
        <v>11</v>
      </c>
      <c r="F32" s="17">
        <v>3090</v>
      </c>
      <c r="G32" s="17">
        <v>3099</v>
      </c>
      <c r="H32" s="1">
        <v>0</v>
      </c>
      <c r="I32" s="1">
        <f t="shared" ref="I32" si="51">(IF(E32="SELL",F32-G32,IF(E32="BUY",G32-F32)))*D32</f>
        <v>1800</v>
      </c>
      <c r="J32" s="2">
        <v>0</v>
      </c>
      <c r="K32" s="1">
        <f t="shared" ref="K32" si="52">(J32+I32)/D32</f>
        <v>9</v>
      </c>
      <c r="L32" s="2">
        <f t="shared" ref="L32" si="53">K32*D32</f>
        <v>1800</v>
      </c>
    </row>
    <row r="33" spans="1:12" ht="15.75">
      <c r="A33" s="9">
        <v>43794</v>
      </c>
      <c r="B33" s="10" t="s">
        <v>333</v>
      </c>
      <c r="C33" s="9">
        <v>43795</v>
      </c>
      <c r="D33" s="10">
        <v>800</v>
      </c>
      <c r="E33" s="10" t="s">
        <v>11</v>
      </c>
      <c r="F33" s="17">
        <v>263</v>
      </c>
      <c r="G33" s="17">
        <v>275</v>
      </c>
      <c r="H33" s="1">
        <v>0</v>
      </c>
      <c r="I33" s="1">
        <f t="shared" ref="I33" si="54">(IF(E33="SELL",F33-G33,IF(E33="BUY",G33-F33)))*D33</f>
        <v>9600</v>
      </c>
      <c r="J33" s="2">
        <v>0</v>
      </c>
      <c r="K33" s="1">
        <f t="shared" ref="K33" si="55">(J33+I33)/D33</f>
        <v>12</v>
      </c>
      <c r="L33" s="2">
        <f t="shared" ref="L33" si="56">K33*D33</f>
        <v>9600</v>
      </c>
    </row>
    <row r="34" spans="1:12" ht="15.75">
      <c r="A34" s="9">
        <v>43754</v>
      </c>
      <c r="B34" s="10" t="s">
        <v>328</v>
      </c>
      <c r="C34" s="9">
        <v>43755</v>
      </c>
      <c r="D34" s="10">
        <v>50</v>
      </c>
      <c r="E34" s="10" t="s">
        <v>11</v>
      </c>
      <c r="F34" s="17">
        <v>14290</v>
      </c>
      <c r="G34" s="17">
        <v>14440</v>
      </c>
      <c r="H34" s="1">
        <v>0</v>
      </c>
      <c r="I34" s="1">
        <f>D34*150</f>
        <v>7500</v>
      </c>
      <c r="J34" s="2">
        <v>0</v>
      </c>
      <c r="K34" s="1">
        <f t="shared" ref="K34" si="57">(J34+I34)/D34</f>
        <v>150</v>
      </c>
      <c r="L34" s="2">
        <f t="shared" ref="L34" si="58">K34*D34</f>
        <v>7500</v>
      </c>
    </row>
    <row r="35" spans="1:12" ht="15.75">
      <c r="A35" s="9">
        <v>43742</v>
      </c>
      <c r="B35" s="10" t="s">
        <v>27</v>
      </c>
      <c r="C35" s="9">
        <v>43745</v>
      </c>
      <c r="D35" s="10">
        <v>7500</v>
      </c>
      <c r="E35" s="10" t="s">
        <v>29</v>
      </c>
      <c r="F35" s="17">
        <v>46</v>
      </c>
      <c r="G35" s="17">
        <v>44</v>
      </c>
      <c r="H35" s="1">
        <v>42.7</v>
      </c>
      <c r="I35" s="1">
        <f>D35*2</f>
        <v>15000</v>
      </c>
      <c r="J35" s="2">
        <f>D35*1.3</f>
        <v>9750</v>
      </c>
      <c r="K35" s="1">
        <f t="shared" ref="K35:K36" si="59">(J35+I35)/D35</f>
        <v>3.3</v>
      </c>
      <c r="L35" s="2">
        <f t="shared" ref="L35:L36" si="60">K35*D35</f>
        <v>24750</v>
      </c>
    </row>
    <row r="36" spans="1:12" ht="15.75">
      <c r="A36" s="9">
        <v>43741</v>
      </c>
      <c r="B36" s="10" t="s">
        <v>71</v>
      </c>
      <c r="C36" s="9">
        <v>43742</v>
      </c>
      <c r="D36" s="10">
        <v>750</v>
      </c>
      <c r="E36" s="10" t="s">
        <v>11</v>
      </c>
      <c r="F36" s="17">
        <v>1300</v>
      </c>
      <c r="G36" s="17">
        <v>1275.9000000000001</v>
      </c>
      <c r="H36" s="1">
        <v>0</v>
      </c>
      <c r="I36" s="1">
        <f t="shared" ref="I36" si="61">(IF(E36="SELL",F36-G36,IF(E36="BUY",G36-F36)))*D36</f>
        <v>-18074.999999999931</v>
      </c>
      <c r="J36" s="2">
        <v>0</v>
      </c>
      <c r="K36" s="1">
        <f t="shared" si="59"/>
        <v>-24.099999999999909</v>
      </c>
      <c r="L36" s="2">
        <f t="shared" si="60"/>
        <v>-18074.999999999931</v>
      </c>
    </row>
    <row r="37" spans="1:12" ht="15.75">
      <c r="A37" s="9">
        <v>43739</v>
      </c>
      <c r="B37" s="10" t="s">
        <v>295</v>
      </c>
      <c r="C37" s="9">
        <v>43740</v>
      </c>
      <c r="D37" s="10">
        <v>7000</v>
      </c>
      <c r="E37" s="10" t="s">
        <v>29</v>
      </c>
      <c r="F37" s="17">
        <v>61.25</v>
      </c>
      <c r="G37" s="17">
        <v>60</v>
      </c>
      <c r="H37" s="1">
        <v>58.5</v>
      </c>
      <c r="I37" s="1">
        <f t="shared" ref="I37" si="62">(IF(E37="SELL",F37-G37,IF(E37="BUY",G37-F37)))*D37</f>
        <v>8750</v>
      </c>
      <c r="J37" s="2">
        <f>D37*1.5</f>
        <v>10500</v>
      </c>
      <c r="K37" s="1">
        <f t="shared" ref="K37" si="63">(J37+I37)/D37</f>
        <v>2.75</v>
      </c>
      <c r="L37" s="2">
        <f t="shared" ref="L37" si="64">K37*D37</f>
        <v>19250</v>
      </c>
    </row>
    <row r="38" spans="1:12" ht="15.75">
      <c r="A38" s="9"/>
      <c r="B38" s="10"/>
      <c r="C38" s="9"/>
      <c r="D38" s="10"/>
      <c r="E38" s="10"/>
      <c r="F38" s="17"/>
      <c r="G38" s="17"/>
      <c r="H38" s="1"/>
      <c r="I38" s="1"/>
      <c r="J38" s="2"/>
      <c r="K38" s="1"/>
      <c r="L38" s="2"/>
    </row>
    <row r="39" spans="1:12" ht="15.75">
      <c r="A39" s="9"/>
      <c r="B39" s="10"/>
      <c r="C39" s="9"/>
      <c r="D39" s="10"/>
      <c r="E39" s="10"/>
      <c r="F39" s="17"/>
      <c r="G39" s="17"/>
      <c r="H39" s="1"/>
      <c r="I39" s="1"/>
      <c r="J39" s="2"/>
      <c r="K39" s="1"/>
      <c r="L39" s="2"/>
    </row>
    <row r="40" spans="1:12" ht="15.75">
      <c r="A40" s="9"/>
      <c r="B40" s="10"/>
      <c r="C40" s="9"/>
      <c r="D40" s="10"/>
      <c r="E40" s="10"/>
      <c r="F40" s="17"/>
      <c r="G40" s="17"/>
      <c r="H40" s="1"/>
      <c r="I40" s="1"/>
      <c r="J40" s="2"/>
      <c r="K40" s="1"/>
      <c r="L40" s="2"/>
    </row>
    <row r="41" spans="1:12" ht="15.75">
      <c r="A41" s="9"/>
      <c r="B41" s="10"/>
      <c r="C41" s="9"/>
      <c r="D41" s="10"/>
      <c r="E41" s="10"/>
      <c r="F41" s="17"/>
      <c r="G41" s="17"/>
      <c r="H41" s="1"/>
      <c r="I41" s="1"/>
      <c r="J41" s="2"/>
      <c r="K41" s="1"/>
      <c r="L41" s="2"/>
    </row>
    <row r="42" spans="1:12" ht="15.75">
      <c r="A42" s="9"/>
      <c r="B42" s="10"/>
      <c r="C42" s="9"/>
      <c r="D42" s="10"/>
      <c r="E42" s="10"/>
      <c r="F42" s="17"/>
      <c r="G42" s="17"/>
      <c r="H42" s="1"/>
      <c r="I42" s="1"/>
      <c r="J42" s="2"/>
      <c r="K42" s="1"/>
      <c r="L42" s="2"/>
    </row>
    <row r="43" spans="1:12" ht="15.75">
      <c r="A43" s="9"/>
      <c r="B43" s="10"/>
      <c r="C43" s="9"/>
      <c r="D43" s="10"/>
      <c r="E43" s="10"/>
      <c r="F43" s="17"/>
      <c r="G43" s="17"/>
      <c r="H43" s="1"/>
      <c r="I43" s="1"/>
      <c r="J43" s="2"/>
      <c r="K43" s="1"/>
      <c r="L43" s="2"/>
    </row>
    <row r="44" spans="1:12" ht="15.75">
      <c r="A44" s="9"/>
      <c r="B44" s="10"/>
      <c r="C44" s="9"/>
      <c r="D44" s="10"/>
      <c r="E44" s="10"/>
      <c r="F44" s="17"/>
      <c r="G44" s="17"/>
      <c r="H44" s="1"/>
      <c r="I44" s="1"/>
      <c r="J44" s="2"/>
      <c r="K44" s="1"/>
      <c r="L44" s="2"/>
    </row>
    <row r="45" spans="1:12" ht="15.75">
      <c r="A45" s="9"/>
      <c r="B45" s="10"/>
      <c r="C45" s="9"/>
      <c r="D45" s="10"/>
      <c r="E45" s="10"/>
      <c r="F45" s="17"/>
      <c r="G45" s="17"/>
      <c r="H45" s="1"/>
      <c r="I45" s="1"/>
      <c r="J45" s="2"/>
      <c r="K45" s="1"/>
      <c r="L45" s="2"/>
    </row>
    <row r="46" spans="1:12" ht="15.75">
      <c r="A46" s="9"/>
      <c r="B46" s="10"/>
      <c r="C46" s="9"/>
      <c r="D46" s="10"/>
      <c r="E46" s="10"/>
      <c r="F46" s="17"/>
      <c r="G46" s="17"/>
      <c r="H46" s="1"/>
      <c r="I46" s="1"/>
      <c r="J46" s="2"/>
      <c r="K46" s="1"/>
      <c r="L46" s="2"/>
    </row>
    <row r="47" spans="1:12" ht="15.75">
      <c r="A47" s="9"/>
      <c r="B47" s="10"/>
      <c r="C47" s="9"/>
      <c r="D47" s="10"/>
      <c r="E47" s="10"/>
      <c r="F47" s="17"/>
      <c r="G47" s="17"/>
      <c r="H47" s="1"/>
      <c r="I47" s="1"/>
      <c r="J47" s="2"/>
      <c r="K47" s="1"/>
      <c r="L47" s="2"/>
    </row>
    <row r="48" spans="1:12" ht="15.75">
      <c r="A48" s="9"/>
      <c r="B48" s="10"/>
      <c r="C48" s="9"/>
      <c r="D48" s="10"/>
      <c r="E48" s="10"/>
      <c r="F48" s="17"/>
      <c r="G48" s="17"/>
      <c r="H48" s="1"/>
      <c r="I48" s="1"/>
      <c r="J48" s="2"/>
      <c r="K48" s="1"/>
      <c r="L48" s="2"/>
    </row>
    <row r="49" spans="1:12" ht="15.75">
      <c r="A49" s="9"/>
      <c r="B49" s="10"/>
      <c r="C49" s="9"/>
      <c r="D49" s="10"/>
      <c r="E49" s="10"/>
      <c r="F49" s="17"/>
      <c r="G49" s="17"/>
      <c r="H49" s="1"/>
      <c r="I49" s="1"/>
      <c r="J49" s="2"/>
      <c r="K49" s="1"/>
      <c r="L49" s="2"/>
    </row>
    <row r="50" spans="1:12" ht="15.75">
      <c r="A50" s="9"/>
      <c r="B50" s="10"/>
      <c r="C50" s="9"/>
      <c r="D50" s="10"/>
      <c r="E50" s="10"/>
      <c r="F50" s="17"/>
      <c r="G50" s="17"/>
      <c r="H50" s="1"/>
      <c r="I50" s="1"/>
      <c r="J50" s="2"/>
      <c r="K50" s="1"/>
      <c r="L50" s="2"/>
    </row>
    <row r="51" spans="1:12" ht="15.75">
      <c r="A51" s="9"/>
      <c r="B51" s="10"/>
      <c r="C51" s="9"/>
      <c r="D51" s="10"/>
      <c r="E51" s="10"/>
      <c r="F51" s="17"/>
      <c r="G51" s="17"/>
      <c r="H51" s="1"/>
      <c r="I51" s="1"/>
      <c r="J51" s="2"/>
      <c r="K51" s="1"/>
      <c r="L51" s="2"/>
    </row>
    <row r="52" spans="1:12" ht="15.75">
      <c r="A52" s="9"/>
      <c r="B52" s="10"/>
      <c r="C52" s="9"/>
      <c r="D52" s="10"/>
      <c r="E52" s="10"/>
      <c r="F52" s="17"/>
      <c r="G52" s="17"/>
      <c r="H52" s="1"/>
      <c r="I52" s="1"/>
      <c r="J52" s="2"/>
      <c r="K52" s="1"/>
      <c r="L52" s="2"/>
    </row>
    <row r="53" spans="1:12" ht="15.75">
      <c r="A53" s="9"/>
      <c r="B53" s="10"/>
      <c r="C53" s="9"/>
      <c r="D53" s="10"/>
      <c r="E53" s="10"/>
      <c r="F53" s="17"/>
      <c r="G53" s="17"/>
      <c r="H53" s="1"/>
      <c r="I53" s="1"/>
      <c r="J53" s="2"/>
      <c r="K53" s="1"/>
      <c r="L53" s="2"/>
    </row>
    <row r="54" spans="1:12" ht="15.75">
      <c r="A54" s="9"/>
      <c r="B54" s="10"/>
      <c r="C54" s="9"/>
      <c r="D54" s="10"/>
      <c r="E54" s="10"/>
      <c r="F54" s="17"/>
      <c r="G54" s="17"/>
      <c r="H54" s="1"/>
      <c r="I54" s="1"/>
      <c r="J54" s="2"/>
      <c r="K54" s="1"/>
      <c r="L54" s="2"/>
    </row>
    <row r="55" spans="1:12" ht="15.75">
      <c r="A55" s="9"/>
      <c r="B55" s="10"/>
      <c r="C55" s="9"/>
      <c r="D55" s="10"/>
      <c r="E55" s="10"/>
      <c r="F55" s="17"/>
      <c r="G55" s="17"/>
      <c r="H55" s="1"/>
      <c r="I55" s="1"/>
      <c r="J55" s="2"/>
      <c r="K55" s="1"/>
      <c r="L55" s="2"/>
    </row>
    <row r="56" spans="1:12" ht="15.75">
      <c r="A56" s="9"/>
      <c r="B56" s="10"/>
      <c r="C56" s="9"/>
      <c r="D56" s="10"/>
      <c r="E56" s="10"/>
      <c r="F56" s="17"/>
      <c r="G56" s="17"/>
      <c r="H56" s="1"/>
      <c r="I56" s="1"/>
      <c r="J56" s="2"/>
      <c r="K56" s="1"/>
      <c r="L56" s="2"/>
    </row>
    <row r="57" spans="1:12" ht="15.75">
      <c r="A57" s="9"/>
      <c r="B57" s="10"/>
      <c r="C57" s="9"/>
      <c r="D57" s="10"/>
      <c r="E57" s="10"/>
      <c r="F57" s="17"/>
      <c r="G57" s="17"/>
      <c r="H57" s="1"/>
      <c r="I57" s="1"/>
      <c r="J57" s="2"/>
      <c r="K57" s="1"/>
      <c r="L57" s="2"/>
    </row>
    <row r="58" spans="1:12" ht="15.75">
      <c r="A58" s="9"/>
      <c r="B58" s="10"/>
      <c r="C58" s="9"/>
      <c r="D58" s="10"/>
      <c r="E58" s="10"/>
      <c r="F58" s="17"/>
      <c r="G58" s="17"/>
      <c r="H58" s="1"/>
      <c r="I58" s="1"/>
      <c r="J58" s="2"/>
      <c r="K58" s="1"/>
      <c r="L58" s="2"/>
    </row>
    <row r="59" spans="1:12" ht="15.75">
      <c r="A59" s="9"/>
      <c r="B59" s="10"/>
      <c r="C59" s="9"/>
      <c r="D59" s="10"/>
      <c r="E59" s="10"/>
      <c r="F59" s="17"/>
      <c r="G59" s="17"/>
      <c r="H59" s="1"/>
      <c r="I59" s="1"/>
      <c r="J59" s="2"/>
      <c r="K59" s="1"/>
      <c r="L59" s="2"/>
    </row>
    <row r="60" spans="1:12" ht="15.75">
      <c r="A60" s="9"/>
      <c r="B60" s="10"/>
      <c r="C60" s="9"/>
      <c r="D60" s="10"/>
      <c r="E60" s="10"/>
      <c r="F60" s="17"/>
      <c r="G60" s="17"/>
      <c r="H60" s="1"/>
      <c r="I60" s="1"/>
      <c r="J60" s="2"/>
      <c r="K60" s="1"/>
      <c r="L60" s="2"/>
    </row>
    <row r="61" spans="1:12" ht="15.75">
      <c r="A61" s="9"/>
      <c r="B61" s="10"/>
      <c r="C61" s="9"/>
      <c r="D61" s="10"/>
      <c r="E61" s="10"/>
      <c r="F61" s="17"/>
      <c r="G61" s="17"/>
      <c r="H61" s="1"/>
      <c r="I61" s="1"/>
      <c r="J61" s="2"/>
      <c r="K61" s="1"/>
      <c r="L61" s="2"/>
    </row>
    <row r="62" spans="1:12" ht="15.75">
      <c r="A62" s="9"/>
      <c r="B62" s="10"/>
      <c r="C62" s="9"/>
      <c r="D62" s="10"/>
      <c r="E62" s="10"/>
      <c r="F62" s="17"/>
      <c r="G62" s="17"/>
      <c r="H62" s="1"/>
      <c r="I62" s="1"/>
      <c r="J62" s="2"/>
      <c r="K62" s="1"/>
      <c r="L62" s="2"/>
    </row>
    <row r="63" spans="1:12" ht="15.75">
      <c r="A63" s="9"/>
      <c r="B63" s="10"/>
      <c r="C63" s="9"/>
      <c r="D63" s="10"/>
      <c r="E63" s="10"/>
      <c r="F63" s="17"/>
      <c r="G63" s="17"/>
      <c r="H63" s="1"/>
      <c r="I63" s="1"/>
      <c r="J63" s="2"/>
      <c r="K63" s="1"/>
      <c r="L63" s="2"/>
    </row>
    <row r="64" spans="1:12" ht="15.75">
      <c r="A64" s="9"/>
      <c r="B64" s="10"/>
      <c r="C64" s="9"/>
      <c r="D64" s="10"/>
      <c r="E64" s="10"/>
      <c r="F64" s="17"/>
      <c r="G64" s="17"/>
      <c r="H64" s="1"/>
      <c r="I64" s="1"/>
      <c r="J64" s="2"/>
      <c r="K64" s="1"/>
      <c r="L64" s="2"/>
    </row>
    <row r="65" spans="1:12" ht="15.75">
      <c r="A65" s="9"/>
      <c r="B65" s="10"/>
      <c r="C65" s="9"/>
      <c r="D65" s="10"/>
      <c r="E65" s="10"/>
      <c r="F65" s="17"/>
      <c r="G65" s="17"/>
      <c r="H65" s="1"/>
      <c r="I65" s="1"/>
      <c r="J65" s="2"/>
      <c r="K65" s="1"/>
      <c r="L65" s="2"/>
    </row>
    <row r="66" spans="1:12" ht="15.75">
      <c r="A66" s="9"/>
      <c r="B66" s="10"/>
      <c r="C66" s="9"/>
      <c r="D66" s="10"/>
      <c r="E66" s="10"/>
      <c r="F66" s="17"/>
      <c r="G66" s="17"/>
      <c r="H66" s="1"/>
      <c r="I66" s="1"/>
      <c r="J66" s="2"/>
      <c r="K66" s="1"/>
      <c r="L66" s="2"/>
    </row>
    <row r="67" spans="1:12" ht="15.75">
      <c r="A67" s="9"/>
      <c r="B67" s="10"/>
      <c r="C67" s="9"/>
      <c r="D67" s="10"/>
      <c r="E67" s="10"/>
      <c r="F67" s="17"/>
      <c r="G67" s="17"/>
      <c r="H67" s="1"/>
      <c r="I67" s="1"/>
      <c r="J67" s="2"/>
      <c r="K67" s="1"/>
      <c r="L67" s="2"/>
    </row>
    <row r="68" spans="1:12" ht="15.75">
      <c r="A68" s="9"/>
      <c r="B68" s="10"/>
      <c r="C68" s="9"/>
      <c r="D68" s="10"/>
      <c r="E68" s="10"/>
      <c r="F68" s="17"/>
      <c r="G68" s="17"/>
      <c r="H68" s="1"/>
      <c r="I68" s="1"/>
      <c r="J68" s="2"/>
      <c r="K68" s="1"/>
      <c r="L68" s="2"/>
    </row>
    <row r="69" spans="1:12" ht="15.75">
      <c r="A69" s="9"/>
      <c r="B69" s="10"/>
      <c r="C69" s="9"/>
      <c r="D69" s="10"/>
      <c r="E69" s="10"/>
      <c r="F69" s="17"/>
      <c r="G69" s="17"/>
      <c r="H69" s="1"/>
      <c r="I69" s="1"/>
      <c r="J69" s="2"/>
      <c r="K69" s="1"/>
      <c r="L69" s="1"/>
    </row>
    <row r="70" spans="1:12" ht="15.75">
      <c r="A70" s="9"/>
      <c r="B70" s="10"/>
      <c r="C70" s="9"/>
      <c r="D70" s="10"/>
      <c r="E70" s="10"/>
      <c r="F70" s="17"/>
      <c r="G70" s="17"/>
      <c r="H70" s="1"/>
      <c r="I70" s="1"/>
      <c r="J70" s="2"/>
      <c r="K70" s="1"/>
      <c r="L70" s="2"/>
    </row>
    <row r="71" spans="1:12" ht="15.75">
      <c r="A71" s="9"/>
      <c r="B71" s="10"/>
      <c r="C71" s="9"/>
      <c r="D71" s="10"/>
      <c r="E71" s="10"/>
      <c r="F71" s="17"/>
      <c r="G71" s="17"/>
      <c r="H71" s="1"/>
      <c r="I71" s="1"/>
      <c r="J71" s="2"/>
      <c r="K71" s="1"/>
      <c r="L71" s="2"/>
    </row>
    <row r="72" spans="1:12" ht="15.75">
      <c r="A72" s="9"/>
      <c r="B72" s="10"/>
      <c r="C72" s="9"/>
      <c r="D72" s="10"/>
      <c r="E72" s="10"/>
      <c r="F72" s="17"/>
      <c r="G72" s="17"/>
      <c r="H72" s="1"/>
      <c r="I72" s="1"/>
      <c r="J72" s="2"/>
      <c r="K72" s="1"/>
      <c r="L72" s="2"/>
    </row>
    <row r="73" spans="1:12" ht="15.75">
      <c r="A73" s="9"/>
      <c r="B73" s="10"/>
      <c r="C73" s="9"/>
      <c r="D73" s="10"/>
      <c r="E73" s="10"/>
      <c r="F73" s="17"/>
      <c r="G73" s="17"/>
      <c r="H73" s="1"/>
      <c r="I73" s="1"/>
      <c r="J73" s="2"/>
      <c r="K73" s="1"/>
      <c r="L73" s="2"/>
    </row>
    <row r="74" spans="1:12" ht="15.75">
      <c r="A74" s="9"/>
      <c r="B74" s="10"/>
      <c r="C74" s="9"/>
      <c r="D74" s="10"/>
      <c r="E74" s="10"/>
      <c r="F74" s="17"/>
      <c r="G74" s="17"/>
      <c r="H74" s="1"/>
      <c r="I74" s="1"/>
      <c r="J74" s="2"/>
      <c r="K74" s="1"/>
      <c r="L74" s="2"/>
    </row>
    <row r="75" spans="1:12" ht="15.75">
      <c r="A75" s="9"/>
      <c r="B75" s="10"/>
      <c r="C75" s="9"/>
      <c r="D75" s="10"/>
      <c r="E75" s="10"/>
      <c r="F75" s="17"/>
      <c r="G75" s="17"/>
      <c r="H75" s="1"/>
      <c r="I75" s="1"/>
      <c r="J75" s="2"/>
      <c r="K75" s="1"/>
      <c r="L75" s="2"/>
    </row>
    <row r="76" spans="1:12" ht="15.75">
      <c r="A76" s="9"/>
      <c r="B76" s="10"/>
      <c r="C76" s="9"/>
      <c r="D76" s="10"/>
      <c r="E76" s="10"/>
      <c r="F76" s="17"/>
      <c r="G76" s="17"/>
      <c r="H76" s="1"/>
      <c r="I76" s="1"/>
      <c r="J76" s="2"/>
      <c r="K76" s="1"/>
      <c r="L76" s="2"/>
    </row>
    <row r="77" spans="1:12" ht="15.75">
      <c r="A77" s="9"/>
      <c r="B77" s="10"/>
      <c r="C77" s="9"/>
      <c r="D77" s="10"/>
      <c r="E77" s="10"/>
      <c r="F77" s="17"/>
      <c r="G77" s="17"/>
      <c r="H77" s="1"/>
      <c r="I77" s="1"/>
      <c r="J77" s="2"/>
      <c r="K77" s="1"/>
      <c r="L77" s="2"/>
    </row>
    <row r="78" spans="1:12" ht="15.75">
      <c r="A78" s="9"/>
      <c r="B78" s="10"/>
      <c r="C78" s="9"/>
      <c r="D78" s="10"/>
      <c r="E78" s="10"/>
      <c r="F78" s="17"/>
      <c r="G78" s="17"/>
      <c r="H78" s="1"/>
      <c r="I78" s="1"/>
      <c r="J78" s="2"/>
      <c r="K78" s="1"/>
      <c r="L78" s="2"/>
    </row>
    <row r="79" spans="1:12" ht="15.75">
      <c r="A79" s="9"/>
      <c r="B79" s="10"/>
      <c r="C79" s="9"/>
      <c r="D79" s="10"/>
      <c r="E79" s="10"/>
      <c r="F79" s="17"/>
      <c r="G79" s="17"/>
      <c r="H79" s="1"/>
      <c r="I79" s="1"/>
      <c r="J79" s="2"/>
      <c r="K79" s="1"/>
      <c r="L79" s="2"/>
    </row>
    <row r="80" spans="1:12" ht="15.75">
      <c r="A80" s="9"/>
      <c r="B80" s="10"/>
      <c r="C80" s="9"/>
      <c r="D80" s="10"/>
      <c r="E80" s="10"/>
      <c r="F80" s="17"/>
      <c r="G80" s="17"/>
      <c r="H80" s="1"/>
      <c r="I80" s="1"/>
      <c r="J80" s="2"/>
      <c r="K80" s="1"/>
      <c r="L80" s="2"/>
    </row>
    <row r="81" spans="1:12" ht="15.75">
      <c r="A81" s="9"/>
      <c r="B81" s="10"/>
      <c r="C81" s="9"/>
      <c r="D81" s="10"/>
      <c r="E81" s="10"/>
      <c r="F81" s="17"/>
      <c r="G81" s="17"/>
      <c r="H81" s="1"/>
      <c r="I81" s="1"/>
      <c r="J81" s="2"/>
      <c r="K81" s="1"/>
      <c r="L81" s="2"/>
    </row>
    <row r="82" spans="1:12" ht="15.75">
      <c r="A82" s="9"/>
      <c r="B82" s="10"/>
      <c r="C82" s="9"/>
      <c r="D82" s="10"/>
      <c r="E82" s="10"/>
      <c r="F82" s="17"/>
      <c r="G82" s="17"/>
      <c r="H82" s="1"/>
      <c r="I82" s="1"/>
      <c r="J82" s="2"/>
      <c r="K82" s="1"/>
      <c r="L82" s="2"/>
    </row>
    <row r="83" spans="1:12" ht="15.75">
      <c r="A83" s="9"/>
      <c r="B83" s="10"/>
      <c r="C83" s="9"/>
      <c r="D83" s="10"/>
      <c r="E83" s="10"/>
      <c r="F83" s="17"/>
      <c r="G83" s="17"/>
      <c r="H83" s="1"/>
      <c r="I83" s="1"/>
      <c r="J83" s="2"/>
      <c r="K83" s="1"/>
      <c r="L83" s="2"/>
    </row>
    <row r="84" spans="1:12" ht="15.75">
      <c r="A84" s="9"/>
      <c r="B84" s="10"/>
      <c r="C84" s="9"/>
      <c r="D84" s="10"/>
      <c r="E84" s="10"/>
      <c r="F84" s="17"/>
      <c r="G84" s="17"/>
      <c r="H84" s="1"/>
      <c r="I84" s="1"/>
      <c r="J84" s="2"/>
      <c r="K84" s="1"/>
      <c r="L84" s="2"/>
    </row>
    <row r="85" spans="1:12" ht="15.75">
      <c r="A85" s="9"/>
      <c r="B85" s="10"/>
      <c r="C85" s="9"/>
      <c r="D85" s="10"/>
      <c r="E85" s="10"/>
      <c r="F85" s="17"/>
      <c r="G85" s="17"/>
      <c r="H85" s="1"/>
      <c r="I85" s="1"/>
      <c r="J85" s="2"/>
      <c r="K85" s="1"/>
      <c r="L85" s="2"/>
    </row>
    <row r="86" spans="1:12" ht="15.75">
      <c r="A86" s="9"/>
      <c r="B86" s="10"/>
      <c r="C86" s="9"/>
      <c r="D86" s="10"/>
      <c r="E86" s="10"/>
      <c r="F86" s="17"/>
      <c r="G86" s="17"/>
      <c r="H86" s="1"/>
      <c r="I86" s="1"/>
      <c r="J86" s="2"/>
      <c r="K86" s="1"/>
      <c r="L86" s="2"/>
    </row>
    <row r="87" spans="1:12" ht="15.75">
      <c r="A87" s="9"/>
      <c r="B87" s="10"/>
      <c r="C87" s="9"/>
      <c r="D87" s="10"/>
      <c r="E87" s="10"/>
      <c r="F87" s="17"/>
      <c r="G87" s="17"/>
      <c r="H87" s="1"/>
      <c r="I87" s="1"/>
      <c r="J87" s="2"/>
      <c r="K87" s="1"/>
      <c r="L87" s="2"/>
    </row>
    <row r="88" spans="1:12" ht="15.75">
      <c r="A88" s="9"/>
      <c r="B88" s="10"/>
      <c r="C88" s="9"/>
      <c r="D88" s="10"/>
      <c r="E88" s="10"/>
      <c r="F88" s="17"/>
      <c r="G88" s="17"/>
      <c r="H88" s="1"/>
      <c r="I88" s="1"/>
      <c r="J88" s="2"/>
      <c r="K88" s="1"/>
      <c r="L88" s="2"/>
    </row>
    <row r="89" spans="1:12" ht="15.75">
      <c r="A89" s="9"/>
      <c r="B89" s="10"/>
      <c r="C89" s="9"/>
      <c r="D89" s="10"/>
      <c r="E89" s="10"/>
      <c r="F89" s="17"/>
      <c r="G89" s="17"/>
      <c r="H89" s="1"/>
      <c r="I89" s="1"/>
      <c r="J89" s="2"/>
      <c r="K89" s="1"/>
      <c r="L89" s="2"/>
    </row>
    <row r="90" spans="1:12" ht="15.75">
      <c r="A90" s="9"/>
      <c r="B90" s="10"/>
      <c r="C90" s="9"/>
      <c r="D90" s="10"/>
      <c r="E90" s="10"/>
      <c r="F90" s="17"/>
      <c r="G90" s="17"/>
      <c r="H90" s="1"/>
      <c r="I90" s="1"/>
      <c r="J90" s="2"/>
      <c r="K90" s="1"/>
      <c r="L90" s="2"/>
    </row>
    <row r="91" spans="1:12" ht="15.75">
      <c r="A91" s="9"/>
      <c r="B91" s="10"/>
      <c r="C91" s="9"/>
      <c r="D91" s="10"/>
      <c r="E91" s="10"/>
      <c r="F91" s="17"/>
      <c r="G91" s="17"/>
      <c r="H91" s="1"/>
      <c r="I91" s="1"/>
      <c r="J91" s="2"/>
      <c r="K91" s="1"/>
      <c r="L91" s="2"/>
    </row>
    <row r="92" spans="1:12" ht="15.75">
      <c r="A92" s="9"/>
      <c r="B92" s="10"/>
      <c r="C92" s="9"/>
      <c r="D92" s="10"/>
      <c r="E92" s="10"/>
      <c r="F92" s="17"/>
      <c r="G92" s="17"/>
      <c r="H92" s="1"/>
      <c r="I92" s="1"/>
      <c r="J92" s="2"/>
      <c r="K92" s="1"/>
      <c r="L92" s="2"/>
    </row>
    <row r="93" spans="1:12" ht="15.75">
      <c r="A93" s="9"/>
      <c r="B93" s="10"/>
      <c r="C93" s="9"/>
      <c r="D93" s="10"/>
      <c r="E93" s="10"/>
      <c r="F93" s="17"/>
      <c r="G93" s="17"/>
      <c r="H93" s="1"/>
      <c r="I93" s="1"/>
      <c r="J93" s="2"/>
      <c r="K93" s="1"/>
      <c r="L93" s="2"/>
    </row>
    <row r="94" spans="1:12" ht="15.75">
      <c r="A94" s="9"/>
      <c r="B94" s="10"/>
      <c r="C94" s="9"/>
      <c r="D94" s="10"/>
      <c r="E94" s="10"/>
      <c r="F94" s="17"/>
      <c r="G94" s="17"/>
      <c r="H94" s="1"/>
      <c r="I94" s="1"/>
      <c r="J94" s="2"/>
      <c r="K94" s="1"/>
      <c r="L94" s="2"/>
    </row>
    <row r="95" spans="1:12" ht="15.75">
      <c r="A95" s="9"/>
      <c r="B95" s="10"/>
      <c r="C95" s="9"/>
      <c r="D95" s="10"/>
      <c r="E95" s="10"/>
      <c r="F95" s="17"/>
      <c r="G95" s="17"/>
      <c r="H95" s="1"/>
      <c r="I95" s="1"/>
      <c r="J95" s="2"/>
      <c r="K95" s="1"/>
      <c r="L95" s="2"/>
    </row>
    <row r="96" spans="1:12" ht="15.75">
      <c r="A96" s="9"/>
      <c r="B96" s="10"/>
      <c r="C96" s="9"/>
      <c r="D96" s="10"/>
      <c r="E96" s="10"/>
      <c r="F96" s="17"/>
      <c r="G96" s="17"/>
      <c r="H96" s="1"/>
      <c r="I96" s="1"/>
      <c r="J96" s="2"/>
      <c r="K96" s="1"/>
      <c r="L96" s="2"/>
    </row>
    <row r="97" spans="1:12" ht="15.75">
      <c r="A97" s="9"/>
      <c r="B97" s="10"/>
      <c r="C97" s="9"/>
      <c r="D97" s="10"/>
      <c r="E97" s="10"/>
      <c r="F97" s="17"/>
      <c r="G97" s="17"/>
      <c r="H97" s="1"/>
      <c r="I97" s="1"/>
      <c r="J97" s="2"/>
      <c r="K97" s="1"/>
      <c r="L97" s="2"/>
    </row>
    <row r="98" spans="1:12" ht="15.75">
      <c r="A98" s="9"/>
      <c r="B98" s="10"/>
      <c r="C98" s="9"/>
      <c r="D98" s="10"/>
      <c r="E98" s="10"/>
      <c r="F98" s="17"/>
      <c r="G98" s="17"/>
      <c r="H98" s="1"/>
      <c r="I98" s="1"/>
      <c r="J98" s="2"/>
      <c r="K98" s="1"/>
      <c r="L98" s="2"/>
    </row>
    <row r="99" spans="1:12" ht="15.75">
      <c r="A99" s="9"/>
      <c r="B99" s="10"/>
      <c r="C99" s="9"/>
      <c r="D99" s="10"/>
      <c r="E99" s="10"/>
      <c r="F99" s="17"/>
      <c r="G99" s="17"/>
      <c r="H99" s="1"/>
      <c r="I99" s="1"/>
      <c r="J99" s="2"/>
      <c r="K99" s="1"/>
      <c r="L99" s="2"/>
    </row>
    <row r="100" spans="1:12" ht="15.75">
      <c r="A100" s="9"/>
      <c r="B100" s="10"/>
      <c r="C100" s="9"/>
      <c r="D100" s="10"/>
      <c r="E100" s="10"/>
      <c r="F100" s="17"/>
      <c r="G100" s="17"/>
      <c r="H100" s="1"/>
      <c r="I100" s="1"/>
      <c r="J100" s="2"/>
      <c r="K100" s="1"/>
      <c r="L100" s="2"/>
    </row>
    <row r="101" spans="1:12" ht="15.75">
      <c r="A101" s="9"/>
      <c r="B101" s="10"/>
      <c r="C101" s="9"/>
      <c r="D101" s="10"/>
      <c r="E101" s="10"/>
      <c r="F101" s="17"/>
      <c r="G101" s="17"/>
      <c r="H101" s="1"/>
      <c r="I101" s="1"/>
      <c r="J101" s="2"/>
      <c r="K101" s="1"/>
      <c r="L101" s="2"/>
    </row>
    <row r="102" spans="1:12" ht="15.75">
      <c r="A102" s="9"/>
      <c r="B102" s="10"/>
      <c r="C102" s="9"/>
      <c r="D102" s="10"/>
      <c r="E102" s="10"/>
      <c r="F102" s="17"/>
      <c r="G102" s="17"/>
      <c r="H102" s="1"/>
      <c r="I102" s="1"/>
      <c r="J102" s="2"/>
      <c r="K102" s="1"/>
      <c r="L102" s="2"/>
    </row>
    <row r="103" spans="1:12" ht="15.75">
      <c r="A103" s="9"/>
      <c r="B103" s="10"/>
      <c r="C103" s="9"/>
      <c r="D103" s="10"/>
      <c r="E103" s="10"/>
      <c r="F103" s="17"/>
      <c r="G103" s="17"/>
      <c r="H103" s="1"/>
      <c r="I103" s="1"/>
      <c r="J103" s="2"/>
      <c r="K103" s="1"/>
      <c r="L103" s="2"/>
    </row>
    <row r="104" spans="1:12" ht="15.75">
      <c r="A104" s="9"/>
      <c r="B104" s="10"/>
      <c r="C104" s="9"/>
      <c r="D104" s="10"/>
      <c r="E104" s="10"/>
      <c r="F104" s="17"/>
      <c r="G104" s="17"/>
      <c r="H104" s="1"/>
      <c r="I104" s="1"/>
      <c r="J104" s="2"/>
      <c r="K104" s="1"/>
      <c r="L104" s="2"/>
    </row>
    <row r="105" spans="1:12" ht="15.75">
      <c r="A105" s="9"/>
      <c r="B105" s="10"/>
      <c r="C105" s="9"/>
      <c r="D105" s="10"/>
      <c r="E105" s="10"/>
      <c r="F105" s="17"/>
      <c r="G105" s="17"/>
      <c r="H105" s="1"/>
      <c r="I105" s="1"/>
      <c r="J105" s="2"/>
      <c r="K105" s="1"/>
      <c r="L105" s="2"/>
    </row>
    <row r="106" spans="1:12" ht="15.75">
      <c r="A106" s="9"/>
      <c r="B106" s="10"/>
      <c r="C106" s="9"/>
      <c r="D106" s="10"/>
      <c r="E106" s="10"/>
      <c r="F106" s="17"/>
      <c r="G106" s="17"/>
      <c r="H106" s="1"/>
      <c r="I106" s="1"/>
      <c r="J106" s="2"/>
      <c r="K106" s="1"/>
      <c r="L106" s="2"/>
    </row>
    <row r="107" spans="1:12" ht="15.75">
      <c r="A107" s="9"/>
      <c r="B107" s="10"/>
      <c r="C107" s="9"/>
      <c r="D107" s="10"/>
      <c r="E107" s="10"/>
      <c r="F107" s="17"/>
      <c r="G107" s="17"/>
      <c r="H107" s="1"/>
      <c r="I107" s="1"/>
      <c r="J107" s="2"/>
      <c r="K107" s="1"/>
      <c r="L107" s="2"/>
    </row>
    <row r="108" spans="1:12" ht="15.75">
      <c r="A108" s="9"/>
      <c r="B108" s="10"/>
      <c r="C108" s="9"/>
      <c r="D108" s="10"/>
      <c r="E108" s="10"/>
      <c r="F108" s="17"/>
      <c r="G108" s="17"/>
      <c r="H108" s="1"/>
      <c r="I108" s="1"/>
      <c r="J108" s="2"/>
      <c r="K108" s="1"/>
      <c r="L108" s="2"/>
    </row>
    <row r="109" spans="1:12" ht="15.75">
      <c r="A109" s="9"/>
      <c r="B109" s="10"/>
      <c r="C109" s="9"/>
      <c r="D109" s="10"/>
      <c r="E109" s="10"/>
      <c r="F109" s="17"/>
      <c r="G109" s="17"/>
      <c r="H109" s="1"/>
      <c r="I109" s="1"/>
      <c r="J109" s="2"/>
      <c r="K109" s="1"/>
      <c r="L109" s="2"/>
    </row>
    <row r="110" spans="1:12" ht="15.75">
      <c r="A110" s="9"/>
      <c r="B110" s="10"/>
      <c r="C110" s="9"/>
      <c r="D110" s="10"/>
      <c r="E110" s="10"/>
      <c r="F110" s="17"/>
      <c r="G110" s="17"/>
      <c r="H110" s="1"/>
      <c r="I110" s="1"/>
      <c r="J110" s="2"/>
      <c r="K110" s="1"/>
      <c r="L110" s="2"/>
    </row>
    <row r="111" spans="1:12" ht="15.75">
      <c r="A111" s="9"/>
      <c r="B111" s="10"/>
      <c r="C111" s="9"/>
      <c r="D111" s="10"/>
      <c r="E111" s="10"/>
      <c r="F111" s="17"/>
      <c r="G111" s="17"/>
      <c r="H111" s="1"/>
      <c r="I111" s="1"/>
      <c r="J111" s="2"/>
      <c r="K111" s="1"/>
      <c r="L111" s="2"/>
    </row>
    <row r="112" spans="1:12" ht="15.75">
      <c r="A112" s="9"/>
      <c r="B112" s="10"/>
      <c r="C112" s="9"/>
      <c r="D112" s="10"/>
      <c r="E112" s="10"/>
      <c r="F112" s="17"/>
      <c r="G112" s="17"/>
      <c r="H112" s="1"/>
      <c r="I112" s="1"/>
      <c r="J112" s="2"/>
      <c r="K112" s="1"/>
      <c r="L112" s="2"/>
    </row>
    <row r="113" spans="1:12" ht="15.75">
      <c r="A113" s="9"/>
      <c r="B113" s="10"/>
      <c r="C113" s="9"/>
      <c r="D113" s="10"/>
      <c r="E113" s="10"/>
      <c r="F113" s="17"/>
      <c r="G113" s="17"/>
      <c r="H113" s="1"/>
      <c r="I113" s="1"/>
      <c r="J113" s="2"/>
      <c r="K113" s="1"/>
      <c r="L113" s="2"/>
    </row>
    <row r="114" spans="1:12" ht="15.75">
      <c r="A114" s="9"/>
      <c r="B114" s="10"/>
      <c r="C114" s="9"/>
      <c r="D114" s="10"/>
      <c r="E114" s="10"/>
      <c r="F114" s="17"/>
      <c r="G114" s="17"/>
      <c r="H114" s="1"/>
      <c r="I114" s="1"/>
      <c r="J114" s="2"/>
      <c r="K114" s="1"/>
      <c r="L114" s="2"/>
    </row>
    <row r="115" spans="1:12" ht="15.75">
      <c r="A115" s="9"/>
      <c r="B115" s="10"/>
      <c r="C115" s="9"/>
      <c r="D115" s="10"/>
      <c r="E115" s="10"/>
      <c r="F115" s="17"/>
      <c r="G115" s="17"/>
      <c r="H115" s="1"/>
      <c r="I115" s="1"/>
      <c r="J115" s="2"/>
      <c r="K115" s="1"/>
      <c r="L115" s="2"/>
    </row>
    <row r="116" spans="1:12" ht="15.75">
      <c r="A116" s="9"/>
      <c r="B116" s="10"/>
      <c r="C116" s="9"/>
      <c r="D116" s="10"/>
      <c r="E116" s="10"/>
      <c r="F116" s="17"/>
      <c r="G116" s="17"/>
      <c r="H116" s="1"/>
      <c r="I116" s="1"/>
      <c r="J116" s="2"/>
      <c r="K116" s="1"/>
      <c r="L116" s="2"/>
    </row>
    <row r="117" spans="1:12" ht="15.75">
      <c r="A117" s="9"/>
      <c r="B117" s="10"/>
      <c r="C117" s="9"/>
      <c r="D117" s="10"/>
      <c r="E117" s="10"/>
      <c r="F117" s="17"/>
      <c r="G117" s="17"/>
      <c r="H117" s="1"/>
      <c r="I117" s="1"/>
      <c r="J117" s="2"/>
      <c r="K117" s="1"/>
      <c r="L117" s="2"/>
    </row>
    <row r="118" spans="1:12" ht="15.75">
      <c r="A118" s="9"/>
      <c r="B118" s="10"/>
      <c r="C118" s="9"/>
      <c r="D118" s="10"/>
      <c r="E118" s="10"/>
      <c r="F118" s="17"/>
      <c r="G118" s="17"/>
      <c r="H118" s="1"/>
      <c r="I118" s="1"/>
      <c r="J118" s="2"/>
      <c r="K118" s="1"/>
      <c r="L118" s="2"/>
    </row>
    <row r="119" spans="1:12" ht="15.75">
      <c r="A119" s="9"/>
      <c r="B119" s="10"/>
      <c r="C119" s="9"/>
      <c r="D119" s="10"/>
      <c r="E119" s="10"/>
      <c r="F119" s="17"/>
      <c r="G119" s="17"/>
      <c r="H119" s="1"/>
      <c r="I119" s="1"/>
      <c r="J119" s="2"/>
      <c r="K119" s="1"/>
      <c r="L119" s="2"/>
    </row>
    <row r="120" spans="1:12" ht="15.75">
      <c r="A120" s="9"/>
      <c r="B120" s="10"/>
      <c r="C120" s="9"/>
      <c r="D120" s="10"/>
      <c r="E120" s="10"/>
      <c r="F120" s="17"/>
      <c r="G120" s="17"/>
      <c r="H120" s="1"/>
      <c r="I120" s="1"/>
      <c r="J120" s="2"/>
      <c r="K120" s="1"/>
      <c r="L120" s="2"/>
    </row>
    <row r="121" spans="1:12" ht="15.75">
      <c r="A121" s="9"/>
      <c r="B121" s="10"/>
      <c r="C121" s="9"/>
      <c r="D121" s="10"/>
      <c r="E121" s="10"/>
      <c r="F121" s="17"/>
      <c r="G121" s="17"/>
      <c r="H121" s="1"/>
      <c r="I121" s="1"/>
      <c r="J121" s="2"/>
      <c r="K121" s="1"/>
      <c r="L121" s="2"/>
    </row>
    <row r="122" spans="1:12" ht="15.75">
      <c r="A122" s="9"/>
      <c r="B122" s="10"/>
      <c r="C122" s="9"/>
      <c r="D122" s="10"/>
      <c r="E122" s="10"/>
      <c r="F122" s="17"/>
      <c r="G122" s="17"/>
      <c r="H122" s="1"/>
      <c r="I122" s="1"/>
      <c r="J122" s="2"/>
      <c r="K122" s="1"/>
      <c r="L122" s="2"/>
    </row>
    <row r="123" spans="1:12" ht="15.75">
      <c r="A123" s="9"/>
      <c r="B123" s="10"/>
      <c r="C123" s="9"/>
      <c r="D123" s="10"/>
      <c r="E123" s="10"/>
      <c r="F123" s="17"/>
      <c r="G123" s="17"/>
      <c r="H123" s="1"/>
      <c r="I123" s="1"/>
      <c r="J123" s="2"/>
      <c r="K123" s="1"/>
      <c r="L123" s="2"/>
    </row>
    <row r="124" spans="1:12" ht="15.75">
      <c r="A124" s="9"/>
      <c r="B124" s="10"/>
      <c r="C124" s="9"/>
      <c r="D124" s="10"/>
      <c r="E124" s="10"/>
      <c r="F124" s="17"/>
      <c r="G124" s="17"/>
      <c r="H124" s="1"/>
      <c r="I124" s="1"/>
      <c r="J124" s="2"/>
      <c r="K124" s="1"/>
      <c r="L124" s="2"/>
    </row>
    <row r="125" spans="1:12" ht="15.75">
      <c r="A125" s="9"/>
      <c r="B125" s="10"/>
      <c r="C125" s="9"/>
      <c r="D125" s="10"/>
      <c r="E125" s="10"/>
      <c r="F125" s="17"/>
      <c r="G125" s="17"/>
      <c r="H125" s="1"/>
      <c r="I125" s="1"/>
      <c r="J125" s="2"/>
      <c r="K125" s="1"/>
      <c r="L125" s="2"/>
    </row>
    <row r="126" spans="1:12" ht="15.75">
      <c r="A126" s="9"/>
      <c r="B126" s="10"/>
      <c r="C126" s="9"/>
      <c r="D126" s="10"/>
      <c r="E126" s="10"/>
      <c r="F126" s="17"/>
      <c r="G126" s="17"/>
      <c r="H126" s="1"/>
      <c r="I126" s="1"/>
      <c r="J126" s="2"/>
      <c r="K126" s="1"/>
      <c r="L126" s="2"/>
    </row>
    <row r="127" spans="1:12" ht="15.75">
      <c r="A127" s="9"/>
      <c r="B127" s="10"/>
      <c r="C127" s="9"/>
      <c r="D127" s="10"/>
      <c r="E127" s="10"/>
      <c r="F127" s="17"/>
      <c r="G127" s="17"/>
      <c r="H127" s="1"/>
      <c r="I127" s="1"/>
      <c r="J127" s="2"/>
      <c r="K127" s="1"/>
      <c r="L127" s="2"/>
    </row>
    <row r="128" spans="1:12" ht="15.75">
      <c r="A128" s="9"/>
      <c r="B128" s="10"/>
      <c r="C128" s="9"/>
      <c r="D128" s="10"/>
      <c r="E128" s="10"/>
      <c r="F128" s="17"/>
      <c r="G128" s="17"/>
      <c r="H128" s="1"/>
      <c r="I128" s="1"/>
      <c r="J128" s="2"/>
      <c r="K128" s="1"/>
      <c r="L128" s="2"/>
    </row>
    <row r="129" spans="1:12" ht="15.75">
      <c r="A129" s="9"/>
      <c r="B129" s="10"/>
      <c r="C129" s="9"/>
      <c r="D129" s="10"/>
      <c r="E129" s="10"/>
      <c r="F129" s="17"/>
      <c r="G129" s="17"/>
      <c r="H129" s="1"/>
      <c r="I129" s="1"/>
      <c r="J129" s="2"/>
      <c r="K129" s="1"/>
      <c r="L129" s="2"/>
    </row>
    <row r="130" spans="1:12" ht="15.75">
      <c r="A130" s="9"/>
      <c r="B130" s="10"/>
      <c r="C130" s="9"/>
      <c r="D130" s="10"/>
      <c r="E130" s="10"/>
      <c r="F130" s="17"/>
      <c r="G130" s="17"/>
      <c r="H130" s="1"/>
      <c r="I130" s="1"/>
      <c r="J130" s="2"/>
      <c r="K130" s="1"/>
      <c r="L130" s="2"/>
    </row>
    <row r="131" spans="1:12" ht="15.75">
      <c r="A131" s="9"/>
      <c r="B131" s="10"/>
      <c r="C131" s="9"/>
      <c r="D131" s="10"/>
      <c r="E131" s="10"/>
      <c r="F131" s="17"/>
      <c r="G131" s="17"/>
      <c r="H131" s="1"/>
      <c r="I131" s="1"/>
      <c r="J131" s="2"/>
      <c r="K131" s="1"/>
      <c r="L131" s="2"/>
    </row>
    <row r="132" spans="1:12" ht="15.75">
      <c r="A132" s="9"/>
      <c r="B132" s="10"/>
      <c r="C132" s="9"/>
      <c r="D132" s="10"/>
      <c r="E132" s="10"/>
      <c r="F132" s="17"/>
      <c r="G132" s="17"/>
      <c r="H132" s="1"/>
      <c r="I132" s="1"/>
      <c r="J132" s="2"/>
      <c r="K132" s="1"/>
      <c r="L132" s="2"/>
    </row>
    <row r="133" spans="1:12" ht="15.75">
      <c r="A133" s="9"/>
      <c r="B133" s="10"/>
      <c r="C133" s="9"/>
      <c r="D133" s="10"/>
      <c r="E133" s="10"/>
      <c r="F133" s="17"/>
      <c r="G133" s="17"/>
      <c r="H133" s="1"/>
      <c r="I133" s="1"/>
      <c r="J133" s="2"/>
      <c r="K133" s="1"/>
      <c r="L133" s="2"/>
    </row>
    <row r="134" spans="1:12" ht="15.75">
      <c r="A134" s="9"/>
      <c r="B134" s="10"/>
      <c r="C134" s="9"/>
      <c r="D134" s="10"/>
      <c r="E134" s="10"/>
      <c r="F134" s="17"/>
      <c r="G134" s="17"/>
      <c r="H134" s="1"/>
      <c r="I134" s="1"/>
      <c r="J134" s="2"/>
      <c r="K134" s="1"/>
      <c r="L134" s="2"/>
    </row>
    <row r="135" spans="1:12" ht="15.75">
      <c r="A135" s="9"/>
      <c r="B135" s="10"/>
      <c r="C135" s="9"/>
      <c r="D135" s="10"/>
      <c r="E135" s="10"/>
      <c r="F135" s="17"/>
      <c r="G135" s="17"/>
      <c r="H135" s="1"/>
      <c r="I135" s="1"/>
      <c r="J135" s="2"/>
      <c r="K135" s="1"/>
      <c r="L135" s="2"/>
    </row>
    <row r="136" spans="1:12" ht="15.75">
      <c r="A136" s="9"/>
      <c r="B136" s="10"/>
      <c r="C136" s="9"/>
      <c r="D136" s="10"/>
      <c r="E136" s="10"/>
      <c r="F136" s="17"/>
      <c r="G136" s="17"/>
      <c r="H136" s="1"/>
      <c r="I136" s="1"/>
      <c r="J136" s="2"/>
      <c r="K136" s="1"/>
      <c r="L136" s="2"/>
    </row>
    <row r="137" spans="1:12" ht="15.75">
      <c r="A137" s="9"/>
      <c r="B137" s="10"/>
      <c r="C137" s="9"/>
      <c r="D137" s="10"/>
      <c r="E137" s="10"/>
      <c r="F137" s="17"/>
      <c r="G137" s="17"/>
      <c r="H137" s="1"/>
      <c r="I137" s="1"/>
      <c r="J137" s="2"/>
      <c r="K137" s="1"/>
      <c r="L137" s="2"/>
    </row>
    <row r="138" spans="1:12" ht="15.75">
      <c r="A138" s="9"/>
      <c r="B138" s="10"/>
      <c r="C138" s="9"/>
      <c r="D138" s="10"/>
      <c r="E138" s="10"/>
      <c r="F138" s="17"/>
      <c r="G138" s="17"/>
      <c r="H138" s="1"/>
      <c r="I138" s="1"/>
      <c r="J138" s="2"/>
      <c r="K138" s="1"/>
      <c r="L138" s="2"/>
    </row>
    <row r="139" spans="1:12" ht="15.75">
      <c r="A139" s="9"/>
      <c r="B139" s="10"/>
      <c r="C139" s="9"/>
      <c r="D139" s="10"/>
      <c r="E139" s="10"/>
      <c r="F139" s="17"/>
      <c r="G139" s="17"/>
      <c r="H139" s="1"/>
      <c r="I139" s="1"/>
      <c r="J139" s="2"/>
      <c r="K139" s="1"/>
      <c r="L139" s="2"/>
    </row>
    <row r="140" spans="1:12" ht="15.75">
      <c r="A140" s="9"/>
      <c r="B140" s="10"/>
      <c r="C140" s="9"/>
      <c r="D140" s="10"/>
      <c r="E140" s="10"/>
      <c r="F140" s="17"/>
      <c r="G140" s="17"/>
      <c r="H140" s="1"/>
      <c r="I140" s="1"/>
      <c r="J140" s="2"/>
      <c r="K140" s="1"/>
      <c r="L140" s="2"/>
    </row>
    <row r="141" spans="1:12" ht="15.75">
      <c r="A141" s="9"/>
      <c r="B141" s="10"/>
      <c r="C141" s="9"/>
      <c r="D141" s="10"/>
      <c r="E141" s="10"/>
      <c r="F141" s="17"/>
      <c r="G141" s="17"/>
      <c r="H141" s="1"/>
      <c r="I141" s="1"/>
      <c r="J141" s="2"/>
      <c r="K141" s="1"/>
      <c r="L141" s="2"/>
    </row>
    <row r="142" spans="1:12" ht="15.75">
      <c r="A142" s="9"/>
      <c r="B142" s="10"/>
      <c r="C142" s="9"/>
      <c r="D142" s="10"/>
      <c r="E142" s="10"/>
      <c r="F142" s="17"/>
      <c r="G142" s="17"/>
      <c r="H142" s="1"/>
      <c r="I142" s="1"/>
      <c r="J142" s="2"/>
      <c r="K142" s="1"/>
      <c r="L142" s="2"/>
    </row>
    <row r="143" spans="1:12" ht="15.75">
      <c r="A143" s="9"/>
      <c r="B143" s="10"/>
      <c r="C143" s="9"/>
      <c r="D143" s="10"/>
      <c r="E143" s="10"/>
      <c r="F143" s="17"/>
      <c r="G143" s="17"/>
      <c r="H143" s="1"/>
      <c r="I143" s="1"/>
      <c r="J143" s="2"/>
      <c r="K143" s="1"/>
      <c r="L143" s="2"/>
    </row>
    <row r="144" spans="1:12" ht="15.75">
      <c r="A144" s="9"/>
      <c r="B144" s="10"/>
      <c r="C144" s="9"/>
      <c r="D144" s="10"/>
      <c r="E144" s="10"/>
      <c r="F144" s="17"/>
      <c r="G144" s="17"/>
      <c r="H144" s="1"/>
      <c r="I144" s="1"/>
      <c r="J144" s="2"/>
      <c r="K144" s="1"/>
      <c r="L144" s="2"/>
    </row>
    <row r="145" spans="1:12" ht="15.75">
      <c r="A145" s="9"/>
      <c r="B145" s="10"/>
      <c r="C145" s="9"/>
      <c r="D145" s="10"/>
      <c r="E145" s="10"/>
      <c r="F145" s="17"/>
      <c r="G145" s="17"/>
      <c r="H145" s="1"/>
      <c r="I145" s="1"/>
      <c r="J145" s="2"/>
      <c r="K145" s="1"/>
      <c r="L145" s="2"/>
    </row>
    <row r="146" spans="1:12" ht="15.75">
      <c r="A146" s="9"/>
      <c r="B146" s="10"/>
      <c r="C146" s="9"/>
      <c r="D146" s="10"/>
      <c r="E146" s="10"/>
      <c r="F146" s="17"/>
      <c r="G146" s="17"/>
      <c r="H146" s="1"/>
      <c r="I146" s="1"/>
      <c r="J146" s="2"/>
      <c r="K146" s="1"/>
      <c r="L146" s="2"/>
    </row>
    <row r="147" spans="1:12" ht="15.75">
      <c r="A147" s="9"/>
      <c r="B147" s="10"/>
      <c r="C147" s="9"/>
      <c r="D147" s="10"/>
      <c r="E147" s="10"/>
      <c r="F147" s="17"/>
      <c r="G147" s="17"/>
      <c r="H147" s="1"/>
      <c r="I147" s="1"/>
      <c r="J147" s="2"/>
      <c r="K147" s="1"/>
      <c r="L147" s="2"/>
    </row>
    <row r="148" spans="1:12" ht="15.75">
      <c r="A148" s="9"/>
      <c r="B148" s="10"/>
      <c r="C148" s="9"/>
      <c r="D148" s="10"/>
      <c r="E148" s="10"/>
      <c r="F148" s="17"/>
      <c r="G148" s="17"/>
      <c r="H148" s="1"/>
      <c r="I148" s="1"/>
      <c r="J148" s="2"/>
      <c r="K148" s="1"/>
      <c r="L148" s="2"/>
    </row>
    <row r="149" spans="1:12" ht="15.75">
      <c r="A149" s="9"/>
      <c r="B149" s="10"/>
      <c r="C149" s="9"/>
      <c r="D149" s="10"/>
      <c r="E149" s="10"/>
      <c r="F149" s="17"/>
      <c r="G149" s="17"/>
      <c r="H149" s="1"/>
      <c r="I149" s="1"/>
      <c r="J149" s="2"/>
      <c r="K149" s="1"/>
      <c r="L149" s="2"/>
    </row>
    <row r="150" spans="1:12" ht="15.75">
      <c r="A150" s="9"/>
      <c r="B150" s="10"/>
      <c r="C150" s="9"/>
      <c r="D150" s="10"/>
      <c r="E150" s="10"/>
      <c r="F150" s="17"/>
      <c r="G150" s="17"/>
      <c r="H150" s="1"/>
      <c r="I150" s="1"/>
      <c r="J150" s="2"/>
      <c r="K150" s="1"/>
      <c r="L150" s="2"/>
    </row>
    <row r="151" spans="1:12" ht="15.75">
      <c r="A151" s="9"/>
      <c r="B151" s="10"/>
      <c r="C151" s="9"/>
      <c r="D151" s="10"/>
      <c r="E151" s="10"/>
      <c r="F151" s="17"/>
      <c r="G151" s="17"/>
      <c r="H151" s="1"/>
      <c r="I151" s="1"/>
      <c r="J151" s="2"/>
      <c r="K151" s="1"/>
      <c r="L151" s="2"/>
    </row>
    <row r="152" spans="1:12" ht="15.75">
      <c r="A152" s="9"/>
      <c r="B152" s="10"/>
      <c r="C152" s="9"/>
      <c r="D152" s="10"/>
      <c r="E152" s="10"/>
      <c r="F152" s="17"/>
      <c r="G152" s="17"/>
      <c r="H152" s="1"/>
      <c r="I152" s="1"/>
      <c r="J152" s="2"/>
      <c r="K152" s="1"/>
      <c r="L152" s="2"/>
    </row>
    <row r="153" spans="1:12" ht="15.75">
      <c r="A153" s="9"/>
      <c r="B153" s="10"/>
      <c r="C153" s="9"/>
      <c r="D153" s="10"/>
      <c r="E153" s="10"/>
      <c r="F153" s="17"/>
      <c r="G153" s="17"/>
      <c r="H153" s="1"/>
      <c r="I153" s="1"/>
      <c r="J153" s="2"/>
      <c r="K153" s="1"/>
      <c r="L153" s="2"/>
    </row>
    <row r="154" spans="1:12" ht="15.75">
      <c r="A154" s="9"/>
      <c r="B154" s="10"/>
      <c r="C154" s="9"/>
      <c r="D154" s="10"/>
      <c r="E154" s="10"/>
      <c r="F154" s="17"/>
      <c r="G154" s="17"/>
      <c r="H154" s="1"/>
      <c r="I154" s="1"/>
      <c r="J154" s="2"/>
      <c r="K154" s="1"/>
      <c r="L154" s="2"/>
    </row>
    <row r="155" spans="1:12" ht="15.75">
      <c r="A155" s="9"/>
      <c r="B155" s="10"/>
      <c r="C155" s="9"/>
      <c r="D155" s="10"/>
      <c r="E155" s="10"/>
      <c r="F155" s="17"/>
      <c r="G155" s="17"/>
      <c r="H155" s="1"/>
      <c r="I155" s="1"/>
      <c r="J155" s="2"/>
      <c r="K155" s="1"/>
      <c r="L155" s="2"/>
    </row>
    <row r="156" spans="1:12" ht="15.75">
      <c r="A156" s="9"/>
      <c r="B156" s="10"/>
      <c r="C156" s="9"/>
      <c r="D156" s="10"/>
      <c r="E156" s="10"/>
      <c r="F156" s="17"/>
      <c r="G156" s="17"/>
      <c r="H156" s="1"/>
      <c r="I156" s="1"/>
      <c r="J156" s="2"/>
      <c r="K156" s="1"/>
      <c r="L156" s="2"/>
    </row>
    <row r="157" spans="1:12" ht="15.75">
      <c r="A157" s="9"/>
      <c r="B157" s="10"/>
      <c r="C157" s="9"/>
      <c r="D157" s="10"/>
      <c r="E157" s="10"/>
      <c r="F157" s="17"/>
      <c r="G157" s="17"/>
      <c r="H157" s="1"/>
      <c r="I157" s="1"/>
      <c r="J157" s="2"/>
      <c r="K157" s="1"/>
      <c r="L157" s="2"/>
    </row>
    <row r="158" spans="1:12" ht="15.75">
      <c r="A158" s="9"/>
      <c r="B158" s="10"/>
      <c r="C158" s="9"/>
      <c r="D158" s="10"/>
      <c r="E158" s="10"/>
      <c r="F158" s="17"/>
      <c r="G158" s="17"/>
      <c r="H158" s="1"/>
      <c r="I158" s="1"/>
      <c r="J158" s="2"/>
      <c r="K158" s="1"/>
      <c r="L158" s="2"/>
    </row>
    <row r="159" spans="1:12" ht="15.75">
      <c r="A159" s="9"/>
      <c r="B159" s="10"/>
      <c r="C159" s="9"/>
      <c r="D159" s="10"/>
      <c r="E159" s="10"/>
      <c r="F159" s="17"/>
      <c r="G159" s="17"/>
      <c r="H159" s="1"/>
      <c r="I159" s="1"/>
      <c r="J159" s="2"/>
      <c r="K159" s="1"/>
      <c r="L159" s="2"/>
    </row>
    <row r="160" spans="1:12" ht="15.75">
      <c r="A160" s="9"/>
      <c r="B160" s="10"/>
      <c r="C160" s="9"/>
      <c r="D160" s="10"/>
      <c r="E160" s="10"/>
      <c r="F160" s="17"/>
      <c r="G160" s="17"/>
      <c r="H160" s="1"/>
      <c r="I160" s="1"/>
      <c r="J160" s="2"/>
      <c r="K160" s="1"/>
      <c r="L160" s="2"/>
    </row>
    <row r="161" spans="1:12" ht="15.75">
      <c r="A161" s="9"/>
      <c r="B161" s="10"/>
      <c r="C161" s="9"/>
      <c r="D161" s="10"/>
      <c r="E161" s="10"/>
      <c r="F161" s="17"/>
      <c r="G161" s="17"/>
      <c r="H161" s="1"/>
      <c r="I161" s="1"/>
      <c r="J161" s="2"/>
      <c r="K161" s="1"/>
      <c r="L161" s="2"/>
    </row>
    <row r="162" spans="1:12" ht="15.75">
      <c r="A162" s="9"/>
      <c r="B162" s="10"/>
      <c r="C162" s="9"/>
      <c r="D162" s="10"/>
      <c r="E162" s="10"/>
      <c r="F162" s="17"/>
      <c r="G162" s="17"/>
      <c r="H162" s="1"/>
      <c r="I162" s="1"/>
      <c r="J162" s="2"/>
      <c r="K162" s="1"/>
      <c r="L162" s="2"/>
    </row>
    <row r="163" spans="1:12" ht="15.75">
      <c r="A163" s="9"/>
      <c r="B163" s="10"/>
      <c r="C163" s="9"/>
      <c r="D163" s="10"/>
      <c r="E163" s="10"/>
      <c r="F163" s="17"/>
      <c r="G163" s="17"/>
      <c r="H163" s="1"/>
      <c r="I163" s="1"/>
      <c r="J163" s="2"/>
      <c r="K163" s="1"/>
      <c r="L163" s="2"/>
    </row>
    <row r="164" spans="1:12" ht="15.75">
      <c r="A164" s="9"/>
      <c r="B164" s="10"/>
      <c r="C164" s="9"/>
      <c r="D164" s="10"/>
      <c r="E164" s="10"/>
      <c r="F164" s="17"/>
      <c r="G164" s="17"/>
      <c r="H164" s="1"/>
      <c r="I164" s="1"/>
      <c r="J164" s="2"/>
      <c r="K164" s="1"/>
      <c r="L164" s="2"/>
    </row>
    <row r="165" spans="1:12" ht="15.75">
      <c r="A165" s="9"/>
      <c r="B165" s="10"/>
      <c r="C165" s="9"/>
      <c r="D165" s="10"/>
      <c r="E165" s="10"/>
      <c r="F165" s="17"/>
      <c r="G165" s="17"/>
      <c r="H165" s="1"/>
      <c r="I165" s="1"/>
      <c r="J165" s="2"/>
      <c r="K165" s="1"/>
      <c r="L165" s="2"/>
    </row>
    <row r="166" spans="1:12" ht="15.75">
      <c r="A166" s="9"/>
      <c r="B166" s="10"/>
      <c r="C166" s="9"/>
      <c r="D166" s="10"/>
      <c r="E166" s="10"/>
      <c r="F166" s="17"/>
      <c r="G166" s="17"/>
      <c r="H166" s="1"/>
      <c r="I166" s="1"/>
      <c r="J166" s="2"/>
      <c r="K166" s="1"/>
      <c r="L166" s="2"/>
    </row>
    <row r="167" spans="1:12" ht="15.75">
      <c r="A167" s="9"/>
      <c r="B167" s="10"/>
      <c r="C167" s="9"/>
      <c r="D167" s="10"/>
      <c r="E167" s="10"/>
      <c r="F167" s="17"/>
      <c r="G167" s="17"/>
      <c r="H167" s="1"/>
      <c r="I167" s="1"/>
      <c r="J167" s="2"/>
      <c r="K167" s="1"/>
      <c r="L167" s="2"/>
    </row>
    <row r="168" spans="1:12" ht="15.75">
      <c r="A168" s="9"/>
      <c r="B168" s="10"/>
      <c r="C168" s="9"/>
      <c r="D168" s="10"/>
      <c r="E168" s="10"/>
      <c r="F168" s="17"/>
      <c r="G168" s="17"/>
      <c r="H168" s="1"/>
      <c r="I168" s="1"/>
      <c r="J168" s="2"/>
      <c r="K168" s="1"/>
      <c r="L168" s="2"/>
    </row>
    <row r="169" spans="1:12" ht="15.75">
      <c r="A169" s="9"/>
      <c r="B169" s="10"/>
      <c r="C169" s="9"/>
      <c r="D169" s="10"/>
      <c r="E169" s="10"/>
      <c r="F169" s="17"/>
      <c r="G169" s="17"/>
      <c r="H169" s="1"/>
      <c r="I169" s="1"/>
      <c r="J169" s="2"/>
      <c r="K169" s="1"/>
      <c r="L169" s="2"/>
    </row>
    <row r="170" spans="1:12" ht="15.75">
      <c r="A170" s="9"/>
      <c r="B170" s="10"/>
      <c r="C170" s="9"/>
      <c r="D170" s="10"/>
      <c r="E170" s="10"/>
      <c r="F170" s="17"/>
      <c r="G170" s="17"/>
      <c r="H170" s="1"/>
      <c r="I170" s="1"/>
      <c r="J170" s="2"/>
      <c r="K170" s="1"/>
      <c r="L170" s="2"/>
    </row>
    <row r="171" spans="1:12" ht="15.75">
      <c r="A171" s="9"/>
      <c r="B171" s="10"/>
      <c r="C171" s="9"/>
      <c r="D171" s="10"/>
      <c r="E171" s="10"/>
      <c r="F171" s="17"/>
      <c r="G171" s="17"/>
      <c r="H171" s="1"/>
      <c r="I171" s="1"/>
      <c r="J171" s="2"/>
      <c r="K171" s="1"/>
      <c r="L171" s="2"/>
    </row>
    <row r="172" spans="1:12" ht="15.75">
      <c r="A172" s="9"/>
      <c r="B172" s="10"/>
      <c r="C172" s="9"/>
      <c r="D172" s="10"/>
      <c r="E172" s="10"/>
      <c r="F172" s="17"/>
      <c r="G172" s="17"/>
      <c r="H172" s="1"/>
      <c r="I172" s="1"/>
      <c r="J172" s="2"/>
      <c r="K172" s="1"/>
      <c r="L172" s="2"/>
    </row>
    <row r="173" spans="1:12" ht="15.75">
      <c r="A173" s="9"/>
      <c r="B173" s="10"/>
      <c r="C173" s="9"/>
      <c r="D173" s="10"/>
      <c r="E173" s="10"/>
      <c r="F173" s="17"/>
      <c r="G173" s="17"/>
      <c r="H173" s="1"/>
      <c r="I173" s="1"/>
      <c r="J173" s="2"/>
      <c r="K173" s="1"/>
      <c r="L173" s="2"/>
    </row>
    <row r="174" spans="1:12" ht="15.75">
      <c r="A174" s="9"/>
      <c r="B174" s="10"/>
      <c r="C174" s="9"/>
      <c r="D174" s="10"/>
      <c r="E174" s="10"/>
      <c r="F174" s="17"/>
      <c r="G174" s="17"/>
      <c r="H174" s="1"/>
      <c r="I174" s="1"/>
      <c r="J174" s="2"/>
      <c r="K174" s="1"/>
      <c r="L174" s="2"/>
    </row>
    <row r="175" spans="1:12" ht="15.75">
      <c r="A175" s="9"/>
      <c r="B175" s="10"/>
      <c r="C175" s="9"/>
      <c r="D175" s="10"/>
      <c r="E175" s="10"/>
      <c r="F175" s="17"/>
      <c r="G175" s="17"/>
      <c r="H175" s="1"/>
      <c r="I175" s="1"/>
      <c r="J175" s="2"/>
      <c r="K175" s="1"/>
      <c r="L175" s="2"/>
    </row>
    <row r="176" spans="1:12" ht="15.75">
      <c r="A176" s="9"/>
      <c r="B176" s="10"/>
      <c r="C176" s="9"/>
      <c r="D176" s="10"/>
      <c r="E176" s="10"/>
      <c r="F176" s="17"/>
      <c r="G176" s="17"/>
      <c r="H176" s="1"/>
      <c r="I176" s="1"/>
      <c r="J176" s="2"/>
      <c r="K176" s="1"/>
      <c r="L176" s="2"/>
    </row>
    <row r="177" spans="1:12" ht="15.75">
      <c r="A177" s="9"/>
      <c r="B177" s="10"/>
      <c r="C177" s="9"/>
      <c r="D177" s="10"/>
      <c r="E177" s="10"/>
      <c r="F177" s="17"/>
      <c r="G177" s="17"/>
      <c r="H177" s="1"/>
      <c r="I177" s="1"/>
      <c r="J177" s="2"/>
      <c r="K177" s="1"/>
      <c r="L177" s="2"/>
    </row>
    <row r="178" spans="1:12" ht="15.75">
      <c r="A178" s="9"/>
      <c r="B178" s="10"/>
      <c r="C178" s="9"/>
      <c r="D178" s="10"/>
      <c r="E178" s="10"/>
      <c r="F178" s="17"/>
      <c r="G178" s="17"/>
      <c r="H178" s="1"/>
      <c r="I178" s="1"/>
      <c r="J178" s="2"/>
      <c r="K178" s="1"/>
      <c r="L178" s="2"/>
    </row>
    <row r="179" spans="1:12" ht="15.75">
      <c r="A179" s="9"/>
      <c r="B179" s="10"/>
      <c r="C179" s="9"/>
      <c r="D179" s="10"/>
      <c r="E179" s="10"/>
      <c r="F179" s="17"/>
      <c r="G179" s="17"/>
      <c r="H179" s="1"/>
      <c r="I179" s="1"/>
      <c r="J179" s="2"/>
      <c r="K179" s="1"/>
      <c r="L179" s="2"/>
    </row>
    <row r="180" spans="1:12" ht="15.75">
      <c r="A180" s="9"/>
      <c r="B180" s="10"/>
      <c r="C180" s="9"/>
      <c r="D180" s="10"/>
      <c r="E180" s="10"/>
      <c r="F180" s="17"/>
      <c r="G180" s="17"/>
      <c r="H180" s="1"/>
      <c r="I180" s="1"/>
      <c r="J180" s="2"/>
      <c r="K180" s="1"/>
      <c r="L180" s="2"/>
    </row>
    <row r="181" spans="1:12" ht="15.75">
      <c r="A181" s="9"/>
      <c r="B181" s="10"/>
      <c r="C181" s="9"/>
      <c r="D181" s="10"/>
      <c r="E181" s="10"/>
      <c r="F181" s="17"/>
      <c r="G181" s="17"/>
      <c r="H181" s="1"/>
      <c r="I181" s="1"/>
      <c r="J181" s="2"/>
      <c r="K181" s="1"/>
      <c r="L181" s="2"/>
    </row>
    <row r="182" spans="1:12" ht="15.75">
      <c r="A182" s="9"/>
      <c r="B182" s="10"/>
      <c r="C182" s="9"/>
      <c r="D182" s="10"/>
      <c r="E182" s="10"/>
      <c r="F182" s="17"/>
      <c r="G182" s="17"/>
      <c r="H182" s="1"/>
      <c r="I182" s="1"/>
      <c r="J182" s="2"/>
      <c r="K182" s="1"/>
      <c r="L182" s="2"/>
    </row>
    <row r="183" spans="1:12" ht="15.75">
      <c r="A183" s="9"/>
      <c r="B183" s="10"/>
      <c r="C183" s="9"/>
      <c r="D183" s="10"/>
      <c r="E183" s="10"/>
      <c r="F183" s="17"/>
      <c r="G183" s="17"/>
      <c r="H183" s="1"/>
      <c r="I183" s="1"/>
      <c r="J183" s="2"/>
      <c r="K183" s="1"/>
      <c r="L183" s="2"/>
    </row>
    <row r="184" spans="1:12" ht="15.75">
      <c r="A184" s="9"/>
      <c r="B184" s="10"/>
      <c r="C184" s="9"/>
      <c r="D184" s="10"/>
      <c r="E184" s="10"/>
      <c r="F184" s="17"/>
      <c r="G184" s="17"/>
      <c r="H184" s="1"/>
      <c r="I184" s="1"/>
      <c r="J184" s="2"/>
      <c r="K184" s="1"/>
      <c r="L184" s="2"/>
    </row>
    <row r="185" spans="1:12" ht="15.75">
      <c r="A185" s="9"/>
      <c r="B185" s="10"/>
      <c r="C185" s="9"/>
      <c r="D185" s="10"/>
      <c r="E185" s="10"/>
      <c r="F185" s="17"/>
      <c r="G185" s="17"/>
      <c r="H185" s="1"/>
      <c r="I185" s="1"/>
      <c r="J185" s="2"/>
      <c r="K185" s="1"/>
      <c r="L185" s="2"/>
    </row>
    <row r="186" spans="1:12" ht="15.75">
      <c r="A186" s="9"/>
      <c r="B186" s="10"/>
      <c r="C186" s="9"/>
      <c r="D186" s="10"/>
      <c r="E186" s="10"/>
      <c r="F186" s="17"/>
      <c r="G186" s="17"/>
      <c r="H186" s="1"/>
      <c r="I186" s="1"/>
      <c r="J186" s="2"/>
      <c r="K186" s="1"/>
      <c r="L186" s="2"/>
    </row>
    <row r="187" spans="1:12" ht="15.75">
      <c r="A187" s="9"/>
      <c r="B187" s="10"/>
      <c r="C187" s="9"/>
      <c r="D187" s="10"/>
      <c r="E187" s="10"/>
      <c r="F187" s="17"/>
      <c r="G187" s="17"/>
      <c r="H187" s="1"/>
      <c r="I187" s="1"/>
      <c r="J187" s="2"/>
      <c r="K187" s="1"/>
      <c r="L187" s="2"/>
    </row>
    <row r="188" spans="1:12" ht="15.75">
      <c r="A188" s="9"/>
      <c r="B188" s="10"/>
      <c r="C188" s="9"/>
      <c r="D188" s="10"/>
      <c r="E188" s="10"/>
      <c r="F188" s="17"/>
      <c r="G188" s="17"/>
      <c r="H188" s="1"/>
      <c r="I188" s="1"/>
      <c r="J188" s="2"/>
      <c r="K188" s="1"/>
      <c r="L188" s="2"/>
    </row>
    <row r="189" spans="1:12" ht="15.75">
      <c r="A189" s="9"/>
      <c r="B189" s="10"/>
      <c r="C189" s="9"/>
      <c r="D189" s="10"/>
      <c r="E189" s="10"/>
      <c r="F189" s="17"/>
      <c r="G189" s="17"/>
      <c r="H189" s="1"/>
      <c r="I189" s="1"/>
      <c r="J189" s="2"/>
      <c r="K189" s="1"/>
      <c r="L189" s="2"/>
    </row>
    <row r="190" spans="1:12" ht="15.75">
      <c r="A190" s="9"/>
      <c r="B190" s="10"/>
      <c r="C190" s="9"/>
      <c r="D190" s="10"/>
      <c r="E190" s="10"/>
      <c r="F190" s="17"/>
      <c r="G190" s="17"/>
      <c r="H190" s="1"/>
      <c r="I190" s="1"/>
      <c r="J190" s="2"/>
      <c r="K190" s="1"/>
      <c r="L190" s="2"/>
    </row>
    <row r="191" spans="1:12" ht="15.75">
      <c r="A191" s="9"/>
      <c r="B191" s="10"/>
      <c r="C191" s="9"/>
      <c r="D191" s="10"/>
      <c r="E191" s="10"/>
      <c r="F191" s="17"/>
      <c r="G191" s="17"/>
      <c r="H191" s="1"/>
      <c r="I191" s="1"/>
      <c r="J191" s="2"/>
      <c r="K191" s="1"/>
      <c r="L191" s="2"/>
    </row>
    <row r="192" spans="1:12" ht="15.75">
      <c r="A192" s="9"/>
      <c r="B192" s="10"/>
      <c r="C192" s="9"/>
      <c r="D192" s="10"/>
      <c r="E192" s="10"/>
      <c r="F192" s="17"/>
      <c r="G192" s="17"/>
      <c r="H192" s="1"/>
      <c r="I192" s="1"/>
      <c r="J192" s="2"/>
      <c r="K192" s="1"/>
      <c r="L192" s="2"/>
    </row>
    <row r="193" spans="1:12" ht="15.75">
      <c r="A193" s="9"/>
      <c r="B193" s="10"/>
      <c r="C193" s="9"/>
      <c r="D193" s="10"/>
      <c r="E193" s="10"/>
      <c r="F193" s="17"/>
      <c r="G193" s="17"/>
      <c r="H193" s="1"/>
      <c r="I193" s="1"/>
      <c r="J193" s="2"/>
      <c r="K193" s="1"/>
      <c r="L193" s="2"/>
    </row>
    <row r="194" spans="1:12" ht="15.75">
      <c r="A194" s="9"/>
      <c r="B194" s="10"/>
      <c r="C194" s="9"/>
      <c r="D194" s="10"/>
      <c r="E194" s="10"/>
      <c r="F194" s="17"/>
      <c r="G194" s="17"/>
      <c r="H194" s="1"/>
      <c r="I194" s="1"/>
      <c r="J194" s="2"/>
      <c r="K194" s="1"/>
      <c r="L194" s="2"/>
    </row>
    <row r="195" spans="1:12" ht="15.75">
      <c r="A195" s="9"/>
      <c r="B195" s="10"/>
      <c r="C195" s="9"/>
      <c r="D195" s="10"/>
      <c r="E195" s="10"/>
      <c r="F195" s="17"/>
      <c r="G195" s="17"/>
      <c r="H195" s="1"/>
      <c r="I195" s="1"/>
      <c r="J195" s="2"/>
      <c r="K195" s="1"/>
      <c r="L195" s="2"/>
    </row>
    <row r="196" spans="1:12" ht="15.75">
      <c r="A196" s="9"/>
      <c r="B196" s="10"/>
      <c r="C196" s="9"/>
      <c r="D196" s="10"/>
      <c r="E196" s="10"/>
      <c r="F196" s="17"/>
      <c r="G196" s="17"/>
      <c r="H196" s="1"/>
      <c r="I196" s="1"/>
      <c r="J196" s="2"/>
      <c r="K196" s="1"/>
      <c r="L196" s="2"/>
    </row>
    <row r="197" spans="1:12" ht="15.75">
      <c r="A197" s="9"/>
      <c r="B197" s="10"/>
      <c r="C197" s="9"/>
      <c r="D197" s="10"/>
      <c r="E197" s="10"/>
      <c r="F197" s="17"/>
      <c r="G197" s="17"/>
      <c r="H197" s="1"/>
      <c r="I197" s="1"/>
      <c r="J197" s="2"/>
      <c r="K197" s="1"/>
      <c r="L197" s="2"/>
    </row>
    <row r="198" spans="1:12" ht="15.75">
      <c r="A198" s="9"/>
      <c r="B198" s="10"/>
      <c r="C198" s="9"/>
      <c r="D198" s="10"/>
      <c r="E198" s="10"/>
      <c r="F198" s="17"/>
      <c r="G198" s="17"/>
      <c r="H198" s="1"/>
      <c r="I198" s="1"/>
      <c r="J198" s="2"/>
      <c r="K198" s="1"/>
      <c r="L198" s="2"/>
    </row>
    <row r="199" spans="1:12" ht="15.75">
      <c r="A199" s="9"/>
      <c r="B199" s="10"/>
      <c r="C199" s="9"/>
      <c r="D199" s="10"/>
      <c r="E199" s="10"/>
      <c r="F199" s="17"/>
      <c r="G199" s="17"/>
      <c r="H199" s="1"/>
      <c r="I199" s="1"/>
      <c r="J199" s="2"/>
      <c r="K199" s="1"/>
      <c r="L199" s="2"/>
    </row>
    <row r="200" spans="1:12" ht="15.75">
      <c r="A200" s="9"/>
      <c r="B200" s="10"/>
      <c r="C200" s="9"/>
      <c r="D200" s="10"/>
      <c r="E200" s="10"/>
      <c r="F200" s="17"/>
      <c r="G200" s="17"/>
      <c r="H200" s="1"/>
      <c r="I200" s="1"/>
      <c r="J200" s="2"/>
      <c r="K200" s="1"/>
      <c r="L200" s="2"/>
    </row>
    <row r="201" spans="1:12" ht="15.75">
      <c r="A201" s="9"/>
      <c r="B201" s="10"/>
      <c r="C201" s="9"/>
      <c r="D201" s="10"/>
      <c r="E201" s="10"/>
      <c r="F201" s="17"/>
      <c r="G201" s="17"/>
      <c r="H201" s="1"/>
      <c r="I201" s="1"/>
      <c r="J201" s="2"/>
      <c r="K201" s="1"/>
      <c r="L201" s="2"/>
    </row>
    <row r="202" spans="1:12" ht="15.75">
      <c r="A202" s="9"/>
      <c r="B202" s="10"/>
      <c r="C202" s="9"/>
      <c r="D202" s="10"/>
      <c r="E202" s="10"/>
      <c r="F202" s="17"/>
      <c r="G202" s="17"/>
      <c r="H202" s="1"/>
      <c r="I202" s="1"/>
      <c r="J202" s="2"/>
      <c r="K202" s="1"/>
      <c r="L202" s="2"/>
    </row>
    <row r="203" spans="1:12" ht="15.75">
      <c r="A203" s="9"/>
      <c r="B203" s="10"/>
      <c r="C203" s="9"/>
      <c r="D203" s="10"/>
      <c r="E203" s="10"/>
      <c r="F203" s="17"/>
      <c r="G203" s="17"/>
      <c r="H203" s="1"/>
      <c r="I203" s="1"/>
      <c r="J203" s="2"/>
      <c r="K203" s="1"/>
      <c r="L203" s="2"/>
    </row>
    <row r="204" spans="1:12" ht="15.75">
      <c r="A204" s="9"/>
      <c r="B204" s="10"/>
      <c r="C204" s="9"/>
      <c r="D204" s="10"/>
      <c r="E204" s="10"/>
      <c r="F204" s="17"/>
      <c r="G204" s="17"/>
      <c r="H204" s="1"/>
      <c r="I204" s="1"/>
      <c r="J204" s="2"/>
      <c r="K204" s="1"/>
      <c r="L204" s="2"/>
    </row>
    <row r="205" spans="1:12" ht="15.75">
      <c r="A205" s="9"/>
      <c r="B205" s="10"/>
      <c r="C205" s="9"/>
      <c r="D205" s="10"/>
      <c r="E205" s="10"/>
      <c r="F205" s="17"/>
      <c r="G205" s="17"/>
      <c r="H205" s="1"/>
      <c r="I205" s="1"/>
      <c r="J205" s="2"/>
      <c r="K205" s="1"/>
      <c r="L205" s="2"/>
    </row>
    <row r="206" spans="1:12" ht="15.75">
      <c r="A206" s="9"/>
      <c r="B206" s="10"/>
      <c r="C206" s="9"/>
      <c r="D206" s="10"/>
      <c r="E206" s="10"/>
      <c r="F206" s="17"/>
      <c r="G206" s="17"/>
      <c r="H206" s="1"/>
      <c r="I206" s="1"/>
      <c r="J206" s="2"/>
      <c r="K206" s="1"/>
      <c r="L206" s="2"/>
    </row>
    <row r="207" spans="1:12" ht="15.75">
      <c r="A207" s="9"/>
      <c r="B207" s="10"/>
      <c r="C207" s="9"/>
      <c r="D207" s="10"/>
      <c r="E207" s="10"/>
      <c r="F207" s="17"/>
      <c r="G207" s="17"/>
      <c r="H207" s="1"/>
      <c r="I207" s="1"/>
      <c r="J207" s="2"/>
      <c r="K207" s="1"/>
      <c r="L207" s="2"/>
    </row>
    <row r="208" spans="1:12" ht="15.75">
      <c r="A208" s="9"/>
      <c r="B208" s="10"/>
      <c r="C208" s="9"/>
      <c r="D208" s="10"/>
      <c r="E208" s="10"/>
      <c r="F208" s="17"/>
      <c r="G208" s="17"/>
      <c r="H208" s="1"/>
      <c r="I208" s="1"/>
      <c r="J208" s="2"/>
      <c r="K208" s="1"/>
      <c r="L208" s="2"/>
    </row>
    <row r="209" spans="1:12" ht="15.75">
      <c r="A209" s="9"/>
      <c r="B209" s="10"/>
      <c r="C209" s="9"/>
      <c r="D209" s="10"/>
      <c r="E209" s="10"/>
      <c r="F209" s="17"/>
      <c r="G209" s="17"/>
      <c r="H209" s="1"/>
      <c r="I209" s="1"/>
      <c r="J209" s="2"/>
      <c r="K209" s="1"/>
      <c r="L209" s="2"/>
    </row>
    <row r="210" spans="1:12" ht="15.75">
      <c r="A210" s="9"/>
      <c r="B210" s="10"/>
      <c r="C210" s="9"/>
      <c r="D210" s="10"/>
      <c r="E210" s="10"/>
      <c r="F210" s="17"/>
      <c r="G210" s="17"/>
      <c r="H210" s="1"/>
      <c r="I210" s="1"/>
      <c r="J210" s="2"/>
      <c r="K210" s="1"/>
      <c r="L210" s="2"/>
    </row>
    <row r="211" spans="1:12" ht="15.75">
      <c r="A211" s="9"/>
      <c r="B211" s="10"/>
      <c r="C211" s="9"/>
      <c r="D211" s="10"/>
      <c r="E211" s="10"/>
      <c r="F211" s="17"/>
      <c r="G211" s="17"/>
      <c r="H211" s="1"/>
      <c r="I211" s="1"/>
      <c r="J211" s="2"/>
      <c r="K211" s="1"/>
      <c r="L211" s="2"/>
    </row>
    <row r="212" spans="1:12" ht="15.75">
      <c r="A212" s="9"/>
      <c r="B212" s="10"/>
      <c r="C212" s="9"/>
      <c r="D212" s="10"/>
      <c r="E212" s="10"/>
      <c r="F212" s="17"/>
      <c r="G212" s="17"/>
      <c r="H212" s="1"/>
      <c r="I212" s="1"/>
      <c r="J212" s="2"/>
      <c r="K212" s="1"/>
      <c r="L212" s="2"/>
    </row>
    <row r="213" spans="1:12" ht="15.75">
      <c r="A213" s="9"/>
      <c r="B213" s="10"/>
      <c r="C213" s="9"/>
      <c r="D213" s="10"/>
      <c r="E213" s="10"/>
      <c r="F213" s="17"/>
      <c r="G213" s="17"/>
      <c r="H213" s="1"/>
      <c r="I213" s="1"/>
      <c r="J213" s="2"/>
      <c r="K213" s="1"/>
      <c r="L213" s="2"/>
    </row>
    <row r="214" spans="1:12" ht="15.75">
      <c r="A214" s="9"/>
      <c r="B214" s="10"/>
      <c r="C214" s="9"/>
      <c r="D214" s="10"/>
      <c r="E214" s="10"/>
      <c r="F214" s="17"/>
      <c r="G214" s="17"/>
      <c r="H214" s="1"/>
      <c r="I214" s="1"/>
      <c r="J214" s="2"/>
      <c r="K214" s="1"/>
      <c r="L214" s="2"/>
    </row>
    <row r="215" spans="1:12" ht="15.75">
      <c r="A215" s="9"/>
      <c r="B215" s="10"/>
      <c r="C215" s="9"/>
      <c r="D215" s="10"/>
      <c r="E215" s="10"/>
      <c r="F215" s="17"/>
      <c r="G215" s="17"/>
      <c r="H215" s="1"/>
      <c r="I215" s="1"/>
      <c r="J215" s="2"/>
      <c r="K215" s="1"/>
      <c r="L215" s="2"/>
    </row>
    <row r="216" spans="1:12" ht="15.75">
      <c r="A216" s="9"/>
      <c r="B216" s="10"/>
      <c r="C216" s="9"/>
      <c r="D216" s="10"/>
      <c r="E216" s="10"/>
      <c r="F216" s="17"/>
      <c r="G216" s="17"/>
      <c r="H216" s="1"/>
      <c r="I216" s="1"/>
      <c r="J216" s="2"/>
      <c r="K216" s="1"/>
      <c r="L216" s="2"/>
    </row>
    <row r="217" spans="1:12" ht="15.75">
      <c r="A217" s="9"/>
      <c r="B217" s="10"/>
      <c r="C217" s="9"/>
      <c r="D217" s="10"/>
      <c r="E217" s="10"/>
      <c r="F217" s="17"/>
      <c r="G217" s="17"/>
      <c r="H217" s="1"/>
      <c r="I217" s="1"/>
      <c r="J217" s="2"/>
      <c r="K217" s="1"/>
      <c r="L217" s="2"/>
    </row>
    <row r="218" spans="1:12" ht="15.75">
      <c r="A218" s="9"/>
      <c r="B218" s="10"/>
      <c r="C218" s="9"/>
      <c r="D218" s="10"/>
      <c r="E218" s="10"/>
      <c r="F218" s="17"/>
      <c r="G218" s="17"/>
      <c r="H218" s="1"/>
      <c r="I218" s="1"/>
      <c r="J218" s="2"/>
      <c r="K218" s="1"/>
      <c r="L218" s="2"/>
    </row>
    <row r="219" spans="1:12" ht="15.75">
      <c r="A219" s="9"/>
      <c r="B219" s="10"/>
      <c r="C219" s="9"/>
      <c r="D219" s="10"/>
      <c r="E219" s="10"/>
      <c r="F219" s="17"/>
      <c r="G219" s="17"/>
      <c r="H219" s="1"/>
      <c r="I219" s="1"/>
      <c r="J219" s="2"/>
      <c r="K219" s="1"/>
      <c r="L219" s="2"/>
    </row>
    <row r="220" spans="1:12" ht="15.75">
      <c r="A220" s="9"/>
      <c r="B220" s="10"/>
      <c r="C220" s="9"/>
      <c r="D220" s="10"/>
      <c r="E220" s="10"/>
      <c r="F220" s="17"/>
      <c r="G220" s="17"/>
      <c r="H220" s="1"/>
      <c r="I220" s="1"/>
      <c r="J220" s="2"/>
      <c r="K220" s="1"/>
      <c r="L220" s="2"/>
    </row>
    <row r="221" spans="1:12" ht="15.75">
      <c r="A221" s="9"/>
      <c r="B221" s="10"/>
      <c r="C221" s="9"/>
      <c r="D221" s="10"/>
      <c r="E221" s="10"/>
      <c r="F221" s="17"/>
      <c r="G221" s="17"/>
      <c r="H221" s="1"/>
      <c r="I221" s="1"/>
      <c r="J221" s="2"/>
      <c r="K221" s="1"/>
      <c r="L221" s="2"/>
    </row>
    <row r="222" spans="1:12" ht="15.75">
      <c r="A222" s="9"/>
      <c r="B222" s="10"/>
      <c r="C222" s="9"/>
      <c r="D222" s="10"/>
      <c r="E222" s="10"/>
      <c r="F222" s="17"/>
      <c r="G222" s="17"/>
      <c r="H222" s="1"/>
      <c r="I222" s="1"/>
      <c r="J222" s="2"/>
      <c r="K222" s="1"/>
      <c r="L222" s="2"/>
    </row>
    <row r="223" spans="1:12" ht="15.75">
      <c r="A223" s="9"/>
      <c r="B223" s="10"/>
      <c r="C223" s="9"/>
      <c r="D223" s="10"/>
      <c r="E223" s="10"/>
      <c r="F223" s="17"/>
      <c r="G223" s="17"/>
      <c r="H223" s="1"/>
      <c r="I223" s="1"/>
      <c r="J223" s="1"/>
      <c r="K223" s="1"/>
      <c r="L223" s="2"/>
    </row>
    <row r="224" spans="1:12" ht="15.75">
      <c r="A224" s="9"/>
      <c r="B224" s="10"/>
      <c r="C224" s="9"/>
      <c r="D224" s="10"/>
      <c r="E224" s="10"/>
      <c r="F224" s="17"/>
      <c r="G224" s="17"/>
      <c r="H224" s="1"/>
      <c r="I224" s="1"/>
      <c r="J224" s="2"/>
      <c r="K224" s="1"/>
      <c r="L224" s="2"/>
    </row>
    <row r="225" spans="1:12" ht="15.75">
      <c r="A225" s="9"/>
      <c r="B225" s="10"/>
      <c r="C225" s="9"/>
      <c r="D225" s="10"/>
      <c r="E225" s="10"/>
      <c r="F225" s="17"/>
      <c r="G225" s="17"/>
      <c r="H225" s="1"/>
      <c r="I225" s="1"/>
      <c r="J225" s="2"/>
      <c r="K225" s="1"/>
      <c r="L225" s="2"/>
    </row>
    <row r="226" spans="1:12" ht="15.75">
      <c r="A226" s="9"/>
      <c r="B226" s="10"/>
      <c r="C226" s="9"/>
      <c r="D226" s="10"/>
      <c r="E226" s="10"/>
      <c r="F226" s="17"/>
      <c r="G226" s="17"/>
      <c r="H226" s="1"/>
      <c r="I226" s="1"/>
      <c r="J226" s="2"/>
      <c r="K226" s="1"/>
      <c r="L226" s="2"/>
    </row>
    <row r="227" spans="1:12" ht="15.75">
      <c r="A227" s="9"/>
      <c r="B227" s="10"/>
      <c r="C227" s="9"/>
      <c r="D227" s="10"/>
      <c r="E227" s="10"/>
      <c r="F227" s="17"/>
      <c r="G227" s="17"/>
      <c r="H227" s="1"/>
      <c r="I227" s="1"/>
      <c r="J227" s="2"/>
      <c r="K227" s="1"/>
      <c r="L227" s="2"/>
    </row>
    <row r="228" spans="1:12" ht="15.75">
      <c r="A228" s="9"/>
      <c r="B228" s="10"/>
      <c r="C228" s="9"/>
      <c r="D228" s="10"/>
      <c r="E228" s="10"/>
      <c r="F228" s="17"/>
      <c r="G228" s="17"/>
      <c r="H228" s="1"/>
      <c r="I228" s="1"/>
      <c r="J228" s="2"/>
      <c r="K228" s="1"/>
      <c r="L228" s="2"/>
    </row>
    <row r="229" spans="1:12" ht="15.75">
      <c r="A229" s="9"/>
      <c r="B229" s="10"/>
      <c r="C229" s="9"/>
      <c r="D229" s="10"/>
      <c r="E229" s="10"/>
      <c r="F229" s="17"/>
      <c r="G229" s="17"/>
      <c r="H229" s="1"/>
      <c r="I229" s="1"/>
      <c r="J229" s="2"/>
      <c r="K229" s="1"/>
      <c r="L229" s="2"/>
    </row>
    <row r="230" spans="1:12" ht="15.75">
      <c r="A230" s="9"/>
      <c r="B230" s="10"/>
      <c r="C230" s="9"/>
      <c r="D230" s="10"/>
      <c r="E230" s="10"/>
      <c r="F230" s="17"/>
      <c r="G230" s="17"/>
      <c r="H230" s="1"/>
      <c r="I230" s="1"/>
      <c r="J230" s="2"/>
      <c r="K230" s="1"/>
      <c r="L230" s="2"/>
    </row>
    <row r="231" spans="1:12" ht="15.75">
      <c r="A231" s="9"/>
      <c r="B231" s="10"/>
      <c r="C231" s="9"/>
      <c r="D231" s="10"/>
      <c r="E231" s="10"/>
      <c r="F231" s="17"/>
      <c r="G231" s="17"/>
      <c r="H231" s="1"/>
      <c r="I231" s="1"/>
      <c r="J231" s="2"/>
      <c r="K231" s="1"/>
      <c r="L231" s="2"/>
    </row>
    <row r="232" spans="1:12" ht="15.75">
      <c r="A232" s="9"/>
      <c r="B232" s="10"/>
      <c r="C232" s="9"/>
      <c r="D232" s="10"/>
      <c r="E232" s="10"/>
      <c r="F232" s="17"/>
      <c r="G232" s="17"/>
      <c r="H232" s="1"/>
      <c r="I232" s="1"/>
      <c r="J232" s="2"/>
      <c r="K232" s="1"/>
      <c r="L232" s="2"/>
    </row>
    <row r="233" spans="1:12" ht="15.75">
      <c r="A233" s="9"/>
      <c r="B233" s="10"/>
      <c r="C233" s="9"/>
      <c r="D233" s="10"/>
      <c r="E233" s="10"/>
      <c r="F233" s="17"/>
      <c r="G233" s="17"/>
      <c r="H233" s="1"/>
      <c r="I233" s="1"/>
      <c r="J233" s="2"/>
      <c r="K233" s="1"/>
      <c r="L233" s="2"/>
    </row>
    <row r="234" spans="1:12" ht="15.75">
      <c r="A234" s="9"/>
      <c r="B234" s="10"/>
      <c r="C234" s="9"/>
      <c r="D234" s="10"/>
      <c r="E234" s="10"/>
      <c r="F234" s="17"/>
      <c r="G234" s="17"/>
      <c r="H234" s="1"/>
      <c r="I234" s="1"/>
      <c r="J234" s="2"/>
      <c r="K234" s="1"/>
      <c r="L234" s="2"/>
    </row>
    <row r="235" spans="1:12" ht="15.75">
      <c r="A235" s="9"/>
      <c r="B235" s="10"/>
      <c r="C235" s="9"/>
      <c r="D235" s="10"/>
      <c r="E235" s="10"/>
      <c r="F235" s="17"/>
      <c r="G235" s="17"/>
      <c r="H235" s="1"/>
      <c r="I235" s="1"/>
      <c r="J235" s="2"/>
      <c r="K235" s="1"/>
      <c r="L235" s="2"/>
    </row>
    <row r="236" spans="1:12" ht="15.75">
      <c r="A236" s="9"/>
      <c r="B236" s="10"/>
      <c r="C236" s="9"/>
      <c r="D236" s="10"/>
      <c r="E236" s="10"/>
      <c r="F236" s="17"/>
      <c r="G236" s="17"/>
      <c r="H236" s="1"/>
      <c r="I236" s="1"/>
      <c r="J236" s="2"/>
      <c r="K236" s="1"/>
      <c r="L236" s="2"/>
    </row>
    <row r="237" spans="1:12" ht="15.75">
      <c r="A237" s="9"/>
      <c r="B237" s="10"/>
      <c r="C237" s="9"/>
      <c r="D237" s="10"/>
      <c r="E237" s="10"/>
      <c r="F237" s="17"/>
      <c r="G237" s="17"/>
      <c r="H237" s="1"/>
      <c r="I237" s="1"/>
      <c r="J237" s="2"/>
      <c r="K237" s="1"/>
      <c r="L237" s="2"/>
    </row>
    <row r="238" spans="1:12" ht="15.75">
      <c r="A238" s="9"/>
      <c r="B238" s="10"/>
      <c r="C238" s="9"/>
      <c r="D238" s="10"/>
      <c r="E238" s="10"/>
      <c r="F238" s="17"/>
      <c r="G238" s="17"/>
      <c r="H238" s="1"/>
      <c r="I238" s="1"/>
      <c r="J238" s="2"/>
      <c r="K238" s="1"/>
      <c r="L238" s="2"/>
    </row>
    <row r="239" spans="1:12" ht="15.75">
      <c r="A239" s="9"/>
      <c r="B239" s="10"/>
      <c r="C239" s="9"/>
      <c r="D239" s="10"/>
      <c r="E239" s="10"/>
      <c r="F239" s="17"/>
      <c r="G239" s="17"/>
      <c r="H239" s="1"/>
      <c r="I239" s="1"/>
      <c r="J239" s="2"/>
      <c r="K239" s="1"/>
      <c r="L239" s="2"/>
    </row>
    <row r="240" spans="1:12" ht="15.75">
      <c r="A240" s="9"/>
      <c r="B240" s="10"/>
      <c r="C240" s="9"/>
      <c r="D240" s="10"/>
      <c r="E240" s="10"/>
      <c r="F240" s="17"/>
      <c r="G240" s="17"/>
      <c r="H240" s="1"/>
      <c r="I240" s="1"/>
      <c r="J240" s="2"/>
      <c r="K240" s="1"/>
      <c r="L240" s="2"/>
    </row>
    <row r="241" spans="1:12" ht="15.75">
      <c r="A241" s="9"/>
      <c r="B241" s="10"/>
      <c r="C241" s="9"/>
      <c r="D241" s="10"/>
      <c r="E241" s="10"/>
      <c r="F241" s="17"/>
      <c r="G241" s="17"/>
      <c r="H241" s="1"/>
      <c r="I241" s="1"/>
      <c r="J241" s="2"/>
      <c r="K241" s="1"/>
      <c r="L241" s="2"/>
    </row>
    <row r="242" spans="1:12" ht="15.75">
      <c r="A242" s="9"/>
      <c r="B242" s="10"/>
      <c r="C242" s="9"/>
      <c r="D242" s="10"/>
      <c r="E242" s="10"/>
      <c r="F242" s="17"/>
      <c r="G242" s="17"/>
      <c r="H242" s="1"/>
      <c r="I242" s="1"/>
      <c r="J242" s="2"/>
      <c r="K242" s="1"/>
      <c r="L242" s="2"/>
    </row>
    <row r="243" spans="1:12" ht="15.75">
      <c r="A243" s="9"/>
      <c r="B243" s="10"/>
      <c r="C243" s="9"/>
      <c r="D243" s="10"/>
      <c r="E243" s="10"/>
      <c r="F243" s="17"/>
      <c r="G243" s="17"/>
      <c r="H243" s="1"/>
      <c r="I243" s="1"/>
      <c r="J243" s="2"/>
      <c r="K243" s="1"/>
      <c r="L243" s="2"/>
    </row>
    <row r="244" spans="1:12" ht="15.75">
      <c r="A244" s="9"/>
      <c r="B244" s="10"/>
      <c r="C244" s="9"/>
      <c r="D244" s="10"/>
      <c r="E244" s="10"/>
      <c r="F244" s="17"/>
      <c r="G244" s="17"/>
      <c r="H244" s="1"/>
      <c r="I244" s="1"/>
      <c r="J244" s="2"/>
      <c r="K244" s="1"/>
      <c r="L244" s="2"/>
    </row>
    <row r="245" spans="1:12" ht="15.75">
      <c r="A245" s="9"/>
      <c r="B245" s="10"/>
      <c r="C245" s="9"/>
      <c r="D245" s="10"/>
      <c r="E245" s="10"/>
      <c r="F245" s="17"/>
      <c r="G245" s="17"/>
      <c r="H245" s="1"/>
      <c r="I245" s="1"/>
      <c r="J245" s="2"/>
      <c r="K245" s="1"/>
      <c r="L245" s="2"/>
    </row>
    <row r="246" spans="1:12" ht="15.75">
      <c r="A246" s="9"/>
      <c r="B246" s="10"/>
      <c r="C246" s="9"/>
      <c r="D246" s="10"/>
      <c r="E246" s="10"/>
      <c r="F246" s="17"/>
      <c r="G246" s="17"/>
      <c r="H246" s="1"/>
      <c r="I246" s="1"/>
      <c r="J246" s="2"/>
      <c r="K246" s="1"/>
      <c r="L246" s="2"/>
    </row>
    <row r="247" spans="1:12" ht="15.75">
      <c r="A247" s="9"/>
      <c r="B247" s="10"/>
      <c r="C247" s="9"/>
      <c r="D247" s="10"/>
      <c r="E247" s="10"/>
      <c r="F247" s="17"/>
      <c r="G247" s="17"/>
      <c r="H247" s="1"/>
      <c r="I247" s="1"/>
      <c r="J247" s="2"/>
      <c r="K247" s="1"/>
      <c r="L247" s="2"/>
    </row>
    <row r="248" spans="1:12" ht="15.75">
      <c r="A248" s="9"/>
      <c r="B248" s="10"/>
      <c r="C248" s="9"/>
      <c r="D248" s="10"/>
      <c r="E248" s="10"/>
      <c r="F248" s="17"/>
      <c r="G248" s="17"/>
      <c r="H248" s="1"/>
      <c r="I248" s="1"/>
      <c r="J248" s="2"/>
      <c r="K248" s="1"/>
      <c r="L248" s="2"/>
    </row>
    <row r="249" spans="1:12" ht="15.75">
      <c r="A249" s="9"/>
      <c r="B249" s="10"/>
      <c r="C249" s="9"/>
      <c r="D249" s="10"/>
      <c r="E249" s="10"/>
      <c r="F249" s="17"/>
      <c r="G249" s="17"/>
      <c r="H249" s="1"/>
      <c r="I249" s="1"/>
      <c r="J249" s="2"/>
      <c r="K249" s="1"/>
      <c r="L249" s="2"/>
    </row>
    <row r="250" spans="1:12" ht="15.75">
      <c r="A250" s="9"/>
      <c r="B250" s="10"/>
      <c r="C250" s="9"/>
      <c r="D250" s="10"/>
      <c r="E250" s="10"/>
      <c r="F250" s="17"/>
      <c r="G250" s="17"/>
      <c r="H250" s="1"/>
      <c r="I250" s="1"/>
      <c r="J250" s="1"/>
      <c r="K250" s="1"/>
      <c r="L250" s="2"/>
    </row>
    <row r="251" spans="1:12" ht="15.75">
      <c r="A251" s="9"/>
      <c r="B251" s="10"/>
      <c r="C251" s="9"/>
      <c r="D251" s="10"/>
      <c r="E251" s="10"/>
      <c r="F251" s="17"/>
      <c r="G251" s="17"/>
      <c r="H251" s="1"/>
      <c r="I251" s="1"/>
      <c r="J251" s="1"/>
      <c r="K251" s="1"/>
      <c r="L251" s="2"/>
    </row>
    <row r="252" spans="1:12" ht="15.75">
      <c r="A252" s="9"/>
      <c r="B252" s="10"/>
      <c r="C252" s="9"/>
      <c r="D252" s="10"/>
      <c r="E252" s="10"/>
      <c r="F252" s="17"/>
      <c r="G252" s="17"/>
      <c r="H252" s="1"/>
      <c r="I252" s="1"/>
      <c r="J252" s="1"/>
      <c r="K252" s="1"/>
      <c r="L252" s="2"/>
    </row>
    <row r="253" spans="1:12" ht="15.75">
      <c r="A253" s="9"/>
      <c r="B253" s="10"/>
      <c r="C253" s="9"/>
      <c r="D253" s="10"/>
      <c r="E253" s="10"/>
      <c r="F253" s="17"/>
      <c r="G253" s="17"/>
      <c r="H253" s="1"/>
      <c r="I253" s="1"/>
      <c r="J253" s="1"/>
      <c r="K253" s="1"/>
      <c r="L253" s="2"/>
    </row>
    <row r="254" spans="1:12" ht="15.75">
      <c r="A254" s="9"/>
      <c r="B254" s="10"/>
      <c r="C254" s="9"/>
      <c r="D254" s="10"/>
      <c r="E254" s="10"/>
      <c r="F254" s="17"/>
      <c r="G254" s="17"/>
      <c r="H254" s="1"/>
      <c r="I254" s="1"/>
      <c r="J254" s="1"/>
      <c r="K254" s="1"/>
      <c r="L254" s="2"/>
    </row>
    <row r="255" spans="1:12" ht="15.75">
      <c r="A255" s="9"/>
      <c r="B255" s="10"/>
      <c r="C255" s="9"/>
      <c r="D255" s="10"/>
      <c r="E255" s="10"/>
      <c r="F255" s="17"/>
      <c r="G255" s="17"/>
      <c r="H255" s="1"/>
      <c r="I255" s="1"/>
      <c r="J255" s="1"/>
      <c r="K255" s="1"/>
      <c r="L255" s="2"/>
    </row>
    <row r="256" spans="1:12" ht="15.75">
      <c r="A256" s="9"/>
      <c r="B256" s="10"/>
      <c r="C256" s="9"/>
      <c r="D256" s="10"/>
      <c r="E256" s="10"/>
      <c r="F256" s="17"/>
      <c r="G256" s="17"/>
      <c r="H256" s="1"/>
      <c r="I256" s="1"/>
      <c r="J256" s="1"/>
      <c r="K256" s="1"/>
      <c r="L256" s="2"/>
    </row>
    <row r="257" spans="1:12" ht="15.75">
      <c r="A257" s="9"/>
      <c r="B257" s="10"/>
      <c r="C257" s="9"/>
      <c r="D257" s="10"/>
      <c r="E257" s="10"/>
      <c r="F257" s="17"/>
      <c r="G257" s="17"/>
      <c r="H257" s="1"/>
      <c r="I257" s="1"/>
      <c r="J257" s="1"/>
      <c r="K257" s="1"/>
      <c r="L257" s="2"/>
    </row>
    <row r="258" spans="1:12" ht="15.75">
      <c r="A258" s="9"/>
      <c r="B258" s="10"/>
      <c r="C258" s="9"/>
      <c r="D258" s="10"/>
      <c r="E258" s="10"/>
      <c r="F258" s="17"/>
      <c r="G258" s="17"/>
      <c r="H258" s="1"/>
      <c r="I258" s="1"/>
      <c r="J258" s="1"/>
      <c r="K258" s="1"/>
      <c r="L258" s="2"/>
    </row>
    <row r="259" spans="1:12" ht="15.75">
      <c r="A259" s="9"/>
      <c r="B259" s="10"/>
      <c r="C259" s="9"/>
      <c r="D259" s="10"/>
      <c r="E259" s="10"/>
      <c r="F259" s="17"/>
      <c r="G259" s="17"/>
      <c r="H259" s="1"/>
      <c r="I259" s="1"/>
      <c r="J259" s="1"/>
      <c r="K259" s="1"/>
      <c r="L259" s="2"/>
    </row>
    <row r="260" spans="1:12" ht="15.75">
      <c r="A260" s="9"/>
      <c r="B260" s="10"/>
      <c r="C260" s="9"/>
      <c r="D260" s="10"/>
      <c r="E260" s="10"/>
      <c r="F260" s="17"/>
      <c r="G260" s="17"/>
      <c r="H260" s="1"/>
      <c r="I260" s="1"/>
      <c r="J260" s="1"/>
      <c r="K260" s="1"/>
      <c r="L260" s="2"/>
    </row>
    <row r="261" spans="1:12" ht="15.75">
      <c r="A261" s="9"/>
      <c r="B261" s="10"/>
      <c r="C261" s="9"/>
      <c r="D261" s="10"/>
      <c r="E261" s="10"/>
      <c r="F261" s="17"/>
      <c r="G261" s="17"/>
      <c r="H261" s="1"/>
      <c r="I261" s="1"/>
      <c r="J261" s="1"/>
      <c r="K261" s="1"/>
      <c r="L261" s="2"/>
    </row>
    <row r="262" spans="1:12" ht="15.75">
      <c r="A262" s="9"/>
      <c r="B262" s="10"/>
      <c r="C262" s="9"/>
      <c r="D262" s="10"/>
      <c r="E262" s="10"/>
      <c r="F262" s="17"/>
      <c r="G262" s="17"/>
      <c r="H262" s="1"/>
      <c r="I262" s="1"/>
      <c r="J262" s="1"/>
      <c r="K262" s="1"/>
      <c r="L262" s="2"/>
    </row>
    <row r="263" spans="1:12" ht="15.75">
      <c r="A263" s="9"/>
      <c r="B263" s="10"/>
      <c r="C263" s="9"/>
      <c r="D263" s="10"/>
      <c r="E263" s="10"/>
      <c r="F263" s="17"/>
      <c r="G263" s="17"/>
      <c r="H263" s="1"/>
      <c r="I263" s="1"/>
      <c r="J263" s="1"/>
      <c r="K263" s="1"/>
      <c r="L263" s="2"/>
    </row>
    <row r="264" spans="1:12" ht="15.75">
      <c r="A264" s="9"/>
      <c r="B264" s="10"/>
      <c r="C264" s="9"/>
      <c r="D264" s="10"/>
      <c r="E264" s="10"/>
      <c r="F264" s="17"/>
      <c r="G264" s="17"/>
      <c r="H264" s="1"/>
      <c r="I264" s="1"/>
      <c r="J264" s="1"/>
      <c r="K264" s="1"/>
      <c r="L264" s="2"/>
    </row>
    <row r="265" spans="1:12" ht="15.75">
      <c r="A265" s="9"/>
      <c r="B265" s="10"/>
      <c r="C265" s="9"/>
      <c r="D265" s="10"/>
      <c r="E265" s="10"/>
      <c r="F265" s="17"/>
      <c r="G265" s="17"/>
      <c r="H265" s="1"/>
      <c r="I265" s="1"/>
      <c r="J265" s="1"/>
      <c r="K265" s="1"/>
      <c r="L265" s="2"/>
    </row>
    <row r="266" spans="1:12" ht="15.75">
      <c r="A266" s="9"/>
      <c r="B266" s="10"/>
      <c r="C266" s="9"/>
      <c r="D266" s="10"/>
      <c r="E266" s="10"/>
      <c r="F266" s="17"/>
      <c r="G266" s="17"/>
      <c r="H266" s="1"/>
      <c r="I266" s="1"/>
      <c r="J266" s="1"/>
      <c r="K266" s="1"/>
      <c r="L266" s="2"/>
    </row>
    <row r="267" spans="1:12" ht="15.75">
      <c r="A267" s="9"/>
      <c r="B267" s="10"/>
      <c r="C267" s="9"/>
      <c r="D267" s="10"/>
      <c r="E267" s="10"/>
      <c r="F267" s="17"/>
      <c r="G267" s="17"/>
      <c r="H267" s="1"/>
      <c r="I267" s="1"/>
      <c r="J267" s="1"/>
      <c r="K267" s="1"/>
      <c r="L267" s="2"/>
    </row>
    <row r="268" spans="1:12" ht="15.75">
      <c r="A268" s="9"/>
      <c r="B268" s="10"/>
      <c r="C268" s="9"/>
      <c r="D268" s="10"/>
      <c r="E268" s="10"/>
      <c r="F268" s="17"/>
      <c r="G268" s="17"/>
      <c r="H268" s="1"/>
      <c r="I268" s="1"/>
      <c r="J268" s="1"/>
      <c r="K268" s="1"/>
      <c r="L268" s="2"/>
    </row>
    <row r="269" spans="1:12" ht="15.75">
      <c r="A269" s="9"/>
      <c r="B269" s="10"/>
      <c r="C269" s="9"/>
      <c r="D269" s="10"/>
      <c r="E269" s="10"/>
      <c r="F269" s="17"/>
      <c r="G269" s="17"/>
      <c r="H269" s="1"/>
      <c r="I269" s="1"/>
      <c r="J269" s="1"/>
      <c r="K269" s="1"/>
      <c r="L269" s="2"/>
    </row>
    <row r="270" spans="1:12" ht="15.75">
      <c r="A270" s="9"/>
      <c r="B270" s="10"/>
      <c r="C270" s="9"/>
      <c r="D270" s="10"/>
      <c r="E270" s="10"/>
      <c r="F270" s="17"/>
      <c r="G270" s="17"/>
      <c r="H270" s="1"/>
      <c r="I270" s="1"/>
      <c r="J270" s="1"/>
      <c r="K270" s="1"/>
      <c r="L270" s="2"/>
    </row>
    <row r="271" spans="1:12" ht="15.75">
      <c r="A271" s="9"/>
      <c r="B271" s="10"/>
      <c r="C271" s="9"/>
      <c r="D271" s="10"/>
      <c r="E271" s="10"/>
      <c r="F271" s="17"/>
      <c r="G271" s="17"/>
      <c r="H271" s="1"/>
      <c r="I271" s="1"/>
      <c r="J271" s="1"/>
      <c r="K271" s="1"/>
      <c r="L271" s="2"/>
    </row>
    <row r="272" spans="1:12" ht="15.75">
      <c r="A272" s="9"/>
      <c r="B272" s="10"/>
      <c r="C272" s="9"/>
      <c r="D272" s="10"/>
      <c r="E272" s="10"/>
      <c r="F272" s="17"/>
      <c r="G272" s="17"/>
      <c r="H272" s="1"/>
      <c r="I272" s="1"/>
      <c r="J272" s="1"/>
      <c r="K272" s="1"/>
      <c r="L272" s="2"/>
    </row>
    <row r="273" spans="1:12" ht="15.75">
      <c r="A273" s="9"/>
      <c r="B273" s="10"/>
      <c r="C273" s="9"/>
      <c r="D273" s="10"/>
      <c r="E273" s="10"/>
      <c r="F273" s="17"/>
      <c r="G273" s="17"/>
      <c r="H273" s="1"/>
      <c r="I273" s="1"/>
      <c r="J273" s="1"/>
      <c r="K273" s="1"/>
      <c r="L273" s="2"/>
    </row>
    <row r="274" spans="1:12" ht="15.75">
      <c r="A274" s="9"/>
      <c r="B274" s="10"/>
      <c r="C274" s="9"/>
      <c r="D274" s="10"/>
      <c r="E274" s="10"/>
      <c r="F274" s="17"/>
      <c r="G274" s="17"/>
      <c r="H274" s="1"/>
      <c r="I274" s="1"/>
      <c r="J274" s="1"/>
      <c r="K274" s="1"/>
      <c r="L274" s="2"/>
    </row>
    <row r="275" spans="1:12" ht="15.75">
      <c r="A275" s="9"/>
      <c r="B275" s="10"/>
      <c r="C275" s="9"/>
      <c r="D275" s="10"/>
      <c r="E275" s="10"/>
      <c r="F275" s="17"/>
      <c r="G275" s="17"/>
      <c r="H275" s="1"/>
      <c r="I275" s="1"/>
      <c r="J275" s="1"/>
      <c r="K275" s="1"/>
      <c r="L275" s="2"/>
    </row>
    <row r="276" spans="1:12" ht="15.75">
      <c r="A276" s="9"/>
      <c r="B276" s="10"/>
      <c r="C276" s="9"/>
      <c r="D276" s="10"/>
      <c r="E276" s="10"/>
      <c r="F276" s="17"/>
      <c r="G276" s="17"/>
      <c r="H276" s="1"/>
      <c r="I276" s="1"/>
      <c r="J276" s="1"/>
      <c r="K276" s="1"/>
      <c r="L276" s="2"/>
    </row>
    <row r="277" spans="1:12" ht="15.75">
      <c r="A277" s="9"/>
      <c r="B277" s="10"/>
      <c r="C277" s="9"/>
      <c r="D277" s="10"/>
      <c r="E277" s="10"/>
      <c r="F277" s="17"/>
      <c r="G277" s="17"/>
      <c r="H277" s="1"/>
      <c r="I277" s="1"/>
      <c r="J277" s="1"/>
      <c r="K277" s="1"/>
      <c r="L277" s="2"/>
    </row>
    <row r="278" spans="1:12" ht="15.75">
      <c r="A278" s="9"/>
      <c r="B278" s="10"/>
      <c r="C278" s="9"/>
      <c r="D278" s="10"/>
      <c r="E278" s="10"/>
      <c r="F278" s="17"/>
      <c r="G278" s="17"/>
      <c r="H278" s="1"/>
      <c r="I278" s="1"/>
      <c r="J278" s="1"/>
      <c r="K278" s="1"/>
      <c r="L278" s="2"/>
    </row>
    <row r="279" spans="1:12" ht="15.75">
      <c r="A279" s="9"/>
      <c r="B279" s="10"/>
      <c r="C279" s="9"/>
      <c r="D279" s="10"/>
      <c r="E279" s="10"/>
      <c r="F279" s="17"/>
      <c r="G279" s="17"/>
      <c r="H279" s="1"/>
      <c r="I279" s="1"/>
      <c r="J279" s="1"/>
      <c r="K279" s="1"/>
      <c r="L279" s="2"/>
    </row>
    <row r="280" spans="1:12" ht="15.75">
      <c r="A280" s="9"/>
      <c r="B280" s="10"/>
      <c r="C280" s="9"/>
      <c r="D280" s="10"/>
      <c r="E280" s="10"/>
      <c r="F280" s="17"/>
      <c r="G280" s="17"/>
      <c r="H280" s="1"/>
      <c r="I280" s="1"/>
      <c r="J280" s="1"/>
      <c r="K280" s="1"/>
      <c r="L280" s="2"/>
    </row>
    <row r="281" spans="1:12" ht="15.75">
      <c r="A281" s="9"/>
      <c r="B281" s="10"/>
      <c r="C281" s="9"/>
      <c r="D281" s="10"/>
      <c r="E281" s="10"/>
      <c r="F281" s="17"/>
      <c r="G281" s="17"/>
      <c r="H281" s="1"/>
      <c r="I281" s="1"/>
      <c r="J281" s="1"/>
      <c r="K281" s="1"/>
      <c r="L281" s="2"/>
    </row>
    <row r="282" spans="1:12" ht="15.75">
      <c r="A282" s="9"/>
      <c r="B282" s="10"/>
      <c r="C282" s="9"/>
      <c r="D282" s="10"/>
      <c r="E282" s="10"/>
      <c r="F282" s="17"/>
      <c r="G282" s="17"/>
      <c r="H282" s="1"/>
      <c r="I282" s="1"/>
      <c r="J282" s="1"/>
      <c r="K282" s="1"/>
      <c r="L282" s="2"/>
    </row>
    <row r="283" spans="1:12" ht="15.75">
      <c r="A283" s="9"/>
      <c r="B283" s="10"/>
      <c r="C283" s="9"/>
      <c r="D283" s="10"/>
      <c r="E283" s="10"/>
      <c r="F283" s="17"/>
      <c r="G283" s="17"/>
      <c r="H283" s="1"/>
      <c r="I283" s="1"/>
      <c r="J283" s="1"/>
      <c r="K283" s="1"/>
      <c r="L283" s="2"/>
    </row>
    <row r="284" spans="1:12" ht="15.75">
      <c r="A284" s="9"/>
      <c r="B284" s="10"/>
      <c r="C284" s="9"/>
      <c r="D284" s="10"/>
      <c r="E284" s="10"/>
      <c r="F284" s="17"/>
      <c r="G284" s="17"/>
      <c r="H284" s="1"/>
      <c r="I284" s="1"/>
      <c r="J284" s="1"/>
      <c r="K284" s="1"/>
      <c r="L284" s="2"/>
    </row>
    <row r="285" spans="1:12" ht="15.75">
      <c r="A285" s="9"/>
      <c r="B285" s="10"/>
      <c r="C285" s="9"/>
      <c r="D285" s="10"/>
      <c r="E285" s="10"/>
      <c r="F285" s="17"/>
      <c r="G285" s="17"/>
      <c r="H285" s="1"/>
      <c r="I285" s="1"/>
      <c r="J285" s="1"/>
      <c r="K285" s="1"/>
      <c r="L285" s="2"/>
    </row>
    <row r="286" spans="1:12" ht="15.75">
      <c r="A286" s="9"/>
      <c r="B286" s="10"/>
      <c r="C286" s="9"/>
      <c r="D286" s="10"/>
      <c r="E286" s="10"/>
      <c r="F286" s="17"/>
      <c r="G286" s="17"/>
      <c r="H286" s="1"/>
      <c r="I286" s="1"/>
      <c r="J286" s="1"/>
      <c r="K286" s="1"/>
      <c r="L286" s="2"/>
    </row>
    <row r="287" spans="1:12" ht="15.75">
      <c r="A287" s="9"/>
      <c r="B287" s="10"/>
      <c r="C287" s="9"/>
      <c r="D287" s="10"/>
      <c r="E287" s="10"/>
      <c r="F287" s="17"/>
      <c r="G287" s="17"/>
      <c r="H287" s="1"/>
      <c r="I287" s="1"/>
      <c r="J287" s="1"/>
      <c r="K287" s="1"/>
      <c r="L287" s="2"/>
    </row>
    <row r="288" spans="1:12" ht="15.75">
      <c r="A288" s="9"/>
      <c r="B288" s="10"/>
      <c r="C288" s="9"/>
      <c r="D288" s="10"/>
      <c r="E288" s="10"/>
      <c r="F288" s="17"/>
      <c r="G288" s="17"/>
      <c r="H288" s="1"/>
      <c r="I288" s="1"/>
      <c r="J288" s="1"/>
      <c r="K288" s="1"/>
      <c r="L288" s="2"/>
    </row>
    <row r="289" spans="1:12" ht="15.75">
      <c r="A289" s="9"/>
      <c r="B289" s="10"/>
      <c r="C289" s="9"/>
      <c r="D289" s="10"/>
      <c r="E289" s="10"/>
      <c r="F289" s="17"/>
      <c r="G289" s="17"/>
      <c r="H289" s="1"/>
      <c r="I289" s="1"/>
      <c r="J289" s="1"/>
      <c r="K289" s="1"/>
      <c r="L289" s="2"/>
    </row>
    <row r="290" spans="1:12" ht="15.75">
      <c r="A290" s="9"/>
      <c r="B290" s="10"/>
      <c r="C290" s="9"/>
      <c r="D290" s="10"/>
      <c r="E290" s="10"/>
      <c r="F290" s="17"/>
      <c r="G290" s="17"/>
      <c r="H290" s="1"/>
      <c r="I290" s="1"/>
      <c r="J290" s="1"/>
      <c r="K290" s="1"/>
      <c r="L290" s="2"/>
    </row>
    <row r="291" spans="1:12" ht="15.75">
      <c r="A291" s="9"/>
      <c r="B291" s="10"/>
      <c r="C291" s="9"/>
      <c r="D291" s="10"/>
      <c r="E291" s="10"/>
      <c r="F291" s="17"/>
      <c r="G291" s="17"/>
      <c r="H291" s="1"/>
      <c r="I291" s="1"/>
      <c r="J291" s="1"/>
      <c r="K291" s="1"/>
      <c r="L291" s="2"/>
    </row>
    <row r="292" spans="1:12" ht="15.75">
      <c r="A292" s="9"/>
      <c r="B292" s="10"/>
      <c r="C292" s="9"/>
      <c r="D292" s="10"/>
      <c r="E292" s="10"/>
      <c r="F292" s="17"/>
      <c r="G292" s="17"/>
      <c r="H292" s="1"/>
      <c r="I292" s="1"/>
      <c r="J292" s="1"/>
      <c r="K292" s="1"/>
      <c r="L292" s="2"/>
    </row>
    <row r="293" spans="1:12" ht="15.75">
      <c r="A293" s="9"/>
      <c r="B293" s="10"/>
      <c r="C293" s="9"/>
      <c r="D293" s="10"/>
      <c r="E293" s="10"/>
      <c r="F293" s="17"/>
      <c r="G293" s="17"/>
      <c r="H293" s="1"/>
      <c r="I293" s="1"/>
      <c r="J293" s="1"/>
      <c r="K293" s="1"/>
      <c r="L293" s="2"/>
    </row>
    <row r="294" spans="1:12" ht="15.75">
      <c r="A294" s="9"/>
      <c r="B294" s="10"/>
      <c r="C294" s="9"/>
      <c r="D294" s="10"/>
      <c r="E294" s="10"/>
      <c r="F294" s="17"/>
      <c r="G294" s="17"/>
      <c r="H294" s="1"/>
      <c r="I294" s="1"/>
      <c r="J294" s="1"/>
      <c r="K294" s="1"/>
      <c r="L294" s="2"/>
    </row>
    <row r="295" spans="1:12" ht="15.75">
      <c r="A295" s="9"/>
      <c r="B295" s="10"/>
      <c r="C295" s="9"/>
      <c r="D295" s="10"/>
      <c r="E295" s="10"/>
      <c r="F295" s="17"/>
      <c r="G295" s="17"/>
      <c r="H295" s="1"/>
      <c r="I295" s="1"/>
      <c r="J295" s="1"/>
      <c r="K295" s="1"/>
      <c r="L295" s="2"/>
    </row>
    <row r="296" spans="1:12" ht="15.75">
      <c r="A296" s="9"/>
      <c r="B296" s="10"/>
      <c r="C296" s="9"/>
      <c r="D296" s="10"/>
      <c r="E296" s="10"/>
      <c r="F296" s="17"/>
      <c r="G296" s="17"/>
      <c r="H296" s="1"/>
      <c r="I296" s="1"/>
      <c r="J296" s="1"/>
      <c r="K296" s="1"/>
      <c r="L296" s="2"/>
    </row>
    <row r="297" spans="1:12" ht="15.75">
      <c r="A297" s="9"/>
      <c r="B297" s="10"/>
      <c r="C297" s="9"/>
      <c r="D297" s="10"/>
      <c r="E297" s="10"/>
      <c r="F297" s="17"/>
      <c r="G297" s="17"/>
      <c r="H297" s="1"/>
      <c r="I297" s="1"/>
      <c r="J297" s="1"/>
      <c r="K297" s="1"/>
      <c r="L297" s="2"/>
    </row>
    <row r="298" spans="1:12" ht="15.75">
      <c r="A298" s="9"/>
      <c r="B298" s="10"/>
      <c r="C298" s="9"/>
      <c r="D298" s="10"/>
      <c r="E298" s="10"/>
      <c r="F298" s="17"/>
      <c r="G298" s="17"/>
      <c r="H298" s="1"/>
      <c r="I298" s="1"/>
      <c r="J298" s="1"/>
      <c r="K298" s="1"/>
      <c r="L298" s="2"/>
    </row>
    <row r="299" spans="1:12" ht="15.75">
      <c r="A299" s="9"/>
      <c r="B299" s="10"/>
      <c r="C299" s="9"/>
      <c r="D299" s="10"/>
      <c r="E299" s="10"/>
      <c r="F299" s="17"/>
      <c r="G299" s="17"/>
      <c r="H299" s="1"/>
      <c r="I299" s="1"/>
      <c r="J299" s="1"/>
      <c r="K299" s="1"/>
      <c r="L299" s="2"/>
    </row>
    <row r="300" spans="1:12" ht="15.75">
      <c r="A300" s="9"/>
      <c r="B300" s="10"/>
      <c r="C300" s="9"/>
      <c r="D300" s="10"/>
      <c r="E300" s="10"/>
      <c r="F300" s="17"/>
      <c r="G300" s="17"/>
      <c r="H300" s="1"/>
      <c r="I300" s="1"/>
      <c r="J300" s="1"/>
      <c r="K300" s="1"/>
      <c r="L300" s="2"/>
    </row>
    <row r="301" spans="1:12" ht="15.75">
      <c r="A301" s="9"/>
      <c r="B301" s="10"/>
      <c r="C301" s="9"/>
      <c r="D301" s="10"/>
      <c r="E301" s="10"/>
      <c r="F301" s="17"/>
      <c r="G301" s="17"/>
      <c r="H301" s="1"/>
      <c r="I301" s="1"/>
      <c r="J301" s="1"/>
      <c r="K301" s="1"/>
      <c r="L301" s="2"/>
    </row>
    <row r="302" spans="1:12" ht="15.75">
      <c r="A302" s="9"/>
      <c r="B302" s="10"/>
      <c r="C302" s="9"/>
      <c r="D302" s="10"/>
      <c r="E302" s="10"/>
      <c r="F302" s="17"/>
      <c r="G302" s="17"/>
      <c r="H302" s="1"/>
      <c r="I302" s="1"/>
      <c r="J302" s="1"/>
      <c r="K302" s="1"/>
      <c r="L302" s="2"/>
    </row>
    <row r="303" spans="1:12" ht="15.75">
      <c r="A303" s="9"/>
      <c r="B303" s="10"/>
      <c r="C303" s="9"/>
      <c r="D303" s="10"/>
      <c r="E303" s="10"/>
      <c r="F303" s="17"/>
      <c r="G303" s="17"/>
      <c r="H303" s="1"/>
      <c r="I303" s="1"/>
      <c r="J303" s="1"/>
      <c r="K303" s="1"/>
      <c r="L303" s="2"/>
    </row>
    <row r="304" spans="1:12" ht="15.75">
      <c r="A304" s="9"/>
      <c r="B304" s="10"/>
      <c r="C304" s="9"/>
      <c r="D304" s="10"/>
      <c r="E304" s="10"/>
      <c r="F304" s="17"/>
      <c r="G304" s="17"/>
      <c r="H304" s="1"/>
      <c r="I304" s="1"/>
      <c r="J304" s="1"/>
      <c r="K304" s="1"/>
      <c r="L304" s="2"/>
    </row>
    <row r="305" spans="1:12" ht="15.75">
      <c r="A305" s="9"/>
      <c r="B305" s="10"/>
      <c r="C305" s="9"/>
      <c r="D305" s="10"/>
      <c r="E305" s="10"/>
      <c r="F305" s="17"/>
      <c r="G305" s="17"/>
      <c r="H305" s="1"/>
      <c r="I305" s="1"/>
      <c r="J305" s="1"/>
      <c r="K305" s="1"/>
      <c r="L305" s="2"/>
    </row>
    <row r="306" spans="1:12" ht="15.75">
      <c r="A306" s="9"/>
      <c r="B306" s="10"/>
      <c r="C306" s="9"/>
      <c r="D306" s="10"/>
      <c r="E306" s="10"/>
      <c r="F306" s="17"/>
      <c r="G306" s="17"/>
      <c r="H306" s="1"/>
      <c r="I306" s="1"/>
      <c r="J306" s="1"/>
      <c r="K306" s="1"/>
      <c r="L306" s="2"/>
    </row>
    <row r="307" spans="1:12" ht="15.75">
      <c r="A307" s="9"/>
      <c r="B307" s="10"/>
      <c r="C307" s="9"/>
      <c r="D307" s="10"/>
      <c r="E307" s="10"/>
      <c r="F307" s="17"/>
      <c r="G307" s="17"/>
      <c r="H307" s="1"/>
      <c r="I307" s="1"/>
      <c r="J307" s="1"/>
      <c r="K307" s="1"/>
      <c r="L307" s="2"/>
    </row>
    <row r="308" spans="1:12" ht="15.75">
      <c r="A308" s="9"/>
      <c r="B308" s="10"/>
      <c r="C308" s="9"/>
      <c r="D308" s="10"/>
      <c r="E308" s="10"/>
      <c r="F308" s="17"/>
      <c r="G308" s="17"/>
      <c r="H308" s="1"/>
      <c r="I308" s="1"/>
      <c r="J308" s="1"/>
      <c r="K308" s="1"/>
      <c r="L308" s="2"/>
    </row>
    <row r="309" spans="1:12" ht="15.75">
      <c r="A309" s="9"/>
      <c r="B309" s="10"/>
      <c r="C309" s="9"/>
      <c r="D309" s="10"/>
      <c r="E309" s="10"/>
      <c r="F309" s="17"/>
      <c r="G309" s="17"/>
      <c r="H309" s="1"/>
      <c r="I309" s="1"/>
      <c r="J309" s="1"/>
      <c r="K309" s="1"/>
      <c r="L309" s="2"/>
    </row>
    <row r="310" spans="1:12" ht="15.75">
      <c r="A310" s="9"/>
      <c r="B310" s="10"/>
      <c r="C310" s="9"/>
      <c r="D310" s="10"/>
      <c r="E310" s="10"/>
      <c r="F310" s="17"/>
      <c r="G310" s="17"/>
      <c r="H310" s="1"/>
      <c r="I310" s="1"/>
      <c r="J310" s="1"/>
      <c r="K310" s="1"/>
      <c r="L310" s="2"/>
    </row>
    <row r="311" spans="1:12" ht="15.75">
      <c r="A311" s="9"/>
      <c r="B311" s="10"/>
      <c r="C311" s="9"/>
      <c r="D311" s="10"/>
      <c r="E311" s="10"/>
      <c r="F311" s="17"/>
      <c r="G311" s="17"/>
      <c r="H311" s="1"/>
      <c r="I311" s="1"/>
      <c r="J311" s="1"/>
      <c r="K311" s="1"/>
      <c r="L311" s="2"/>
    </row>
    <row r="312" spans="1:12" ht="15.75">
      <c r="A312" s="9"/>
      <c r="B312" s="10"/>
      <c r="C312" s="9"/>
      <c r="D312" s="10"/>
      <c r="E312" s="10"/>
      <c r="F312" s="17"/>
      <c r="G312" s="17"/>
      <c r="H312" s="1"/>
      <c r="I312" s="1"/>
      <c r="J312" s="1"/>
      <c r="K312" s="1"/>
      <c r="L312" s="2"/>
    </row>
    <row r="313" spans="1:12" ht="15.75">
      <c r="A313" s="9"/>
      <c r="B313" s="10"/>
      <c r="C313" s="9"/>
      <c r="D313" s="10"/>
      <c r="E313" s="10"/>
      <c r="F313" s="17"/>
      <c r="G313" s="17"/>
      <c r="H313" s="1"/>
      <c r="I313" s="1"/>
      <c r="J313" s="1"/>
      <c r="K313" s="1"/>
      <c r="L313" s="2"/>
    </row>
    <row r="314" spans="1:12" ht="15.75">
      <c r="A314" s="9"/>
      <c r="B314" s="10"/>
      <c r="C314" s="9"/>
      <c r="D314" s="10"/>
      <c r="E314" s="10"/>
      <c r="F314" s="17"/>
      <c r="G314" s="17"/>
      <c r="H314" s="1"/>
      <c r="I314" s="1"/>
      <c r="J314" s="1"/>
      <c r="K314" s="1"/>
      <c r="L314" s="2"/>
    </row>
    <row r="315" spans="1:12" ht="15.75">
      <c r="A315" s="9"/>
      <c r="B315" s="10"/>
      <c r="C315" s="9"/>
      <c r="D315" s="10"/>
      <c r="E315" s="10"/>
      <c r="F315" s="17"/>
      <c r="G315" s="17"/>
      <c r="H315" s="1"/>
      <c r="I315" s="1"/>
      <c r="J315" s="1"/>
      <c r="K315" s="1"/>
      <c r="L315" s="2"/>
    </row>
    <row r="316" spans="1:12" ht="15.75">
      <c r="A316" s="9"/>
      <c r="B316" s="10"/>
      <c r="C316" s="9"/>
      <c r="D316" s="10"/>
      <c r="E316" s="10"/>
      <c r="F316" s="17"/>
      <c r="G316" s="17"/>
      <c r="H316" s="1"/>
      <c r="I316" s="1"/>
      <c r="J316" s="1"/>
      <c r="K316" s="1"/>
      <c r="L316" s="2"/>
    </row>
    <row r="317" spans="1:12" ht="15.75">
      <c r="A317" s="9"/>
      <c r="B317" s="10"/>
      <c r="C317" s="9"/>
      <c r="D317" s="10"/>
      <c r="E317" s="10"/>
      <c r="F317" s="17"/>
      <c r="G317" s="17"/>
      <c r="H317" s="1"/>
      <c r="I317" s="1"/>
      <c r="J317" s="1"/>
      <c r="K317" s="1"/>
      <c r="L317" s="2"/>
    </row>
    <row r="318" spans="1:12" ht="15.75">
      <c r="A318" s="9"/>
      <c r="B318" s="10"/>
      <c r="C318" s="9"/>
      <c r="D318" s="10"/>
      <c r="E318" s="10"/>
      <c r="F318" s="17"/>
      <c r="G318" s="17"/>
      <c r="H318" s="1"/>
      <c r="I318" s="1"/>
      <c r="J318" s="1"/>
      <c r="K318" s="1"/>
      <c r="L318" s="2"/>
    </row>
    <row r="319" spans="1:12" ht="15.75">
      <c r="A319" s="9"/>
      <c r="B319" s="10"/>
      <c r="C319" s="9"/>
      <c r="D319" s="10"/>
      <c r="E319" s="10"/>
      <c r="F319" s="17"/>
      <c r="G319" s="17"/>
      <c r="H319" s="1"/>
      <c r="I319" s="1"/>
      <c r="J319" s="1"/>
      <c r="K319" s="1"/>
      <c r="L319" s="2"/>
    </row>
    <row r="320" spans="1:12" ht="15.75">
      <c r="A320" s="9"/>
      <c r="B320" s="10"/>
      <c r="C320" s="9"/>
      <c r="D320" s="10"/>
      <c r="E320" s="10"/>
      <c r="F320" s="17"/>
      <c r="G320" s="17"/>
      <c r="H320" s="1"/>
      <c r="I320" s="1"/>
      <c r="J320" s="1"/>
      <c r="K320" s="1"/>
      <c r="L320" s="2"/>
    </row>
    <row r="321" spans="1:12" ht="15.75">
      <c r="A321" s="9"/>
      <c r="B321" s="10"/>
      <c r="C321" s="9"/>
      <c r="D321" s="10"/>
      <c r="E321" s="10"/>
      <c r="F321" s="17"/>
      <c r="G321" s="17"/>
      <c r="H321" s="1"/>
      <c r="I321" s="1"/>
      <c r="J321" s="1"/>
      <c r="K321" s="1"/>
      <c r="L321" s="2"/>
    </row>
    <row r="322" spans="1:12" ht="15.75">
      <c r="A322" s="9"/>
      <c r="B322" s="10"/>
      <c r="C322" s="9"/>
      <c r="D322" s="10"/>
      <c r="E322" s="10"/>
      <c r="F322" s="17"/>
      <c r="G322" s="17"/>
      <c r="H322" s="1"/>
      <c r="I322" s="1"/>
      <c r="J322" s="1"/>
      <c r="K322" s="1"/>
      <c r="L322" s="2"/>
    </row>
    <row r="323" spans="1:12" ht="15.75">
      <c r="A323" s="9"/>
      <c r="B323" s="10"/>
      <c r="C323" s="9"/>
      <c r="D323" s="10"/>
      <c r="E323" s="10"/>
      <c r="F323" s="17"/>
      <c r="G323" s="17"/>
      <c r="H323" s="1"/>
      <c r="I323" s="1"/>
      <c r="J323" s="1"/>
      <c r="K323" s="1"/>
      <c r="L323" s="2"/>
    </row>
    <row r="324" spans="1:12" ht="15.75">
      <c r="A324" s="9"/>
      <c r="B324" s="10"/>
      <c r="C324" s="9"/>
      <c r="D324" s="10"/>
      <c r="E324" s="10"/>
      <c r="F324" s="17"/>
      <c r="G324" s="17"/>
      <c r="H324" s="1"/>
      <c r="I324" s="1"/>
      <c r="J324" s="1"/>
      <c r="K324" s="1"/>
      <c r="L324" s="2"/>
    </row>
    <row r="325" spans="1:12" ht="15.75">
      <c r="A325" s="9"/>
      <c r="B325" s="10"/>
      <c r="C325" s="9"/>
      <c r="D325" s="10"/>
      <c r="E325" s="10"/>
      <c r="F325" s="17"/>
      <c r="G325" s="17"/>
      <c r="H325" s="1"/>
      <c r="I325" s="1"/>
      <c r="J325" s="1"/>
      <c r="K325" s="1"/>
      <c r="L325" s="2"/>
    </row>
    <row r="326" spans="1:12" ht="15.75">
      <c r="A326" s="9"/>
      <c r="B326" s="10"/>
      <c r="C326" s="9"/>
      <c r="D326" s="10"/>
      <c r="E326" s="10"/>
      <c r="F326" s="17"/>
      <c r="G326" s="17"/>
      <c r="H326" s="1"/>
      <c r="I326" s="1"/>
      <c r="J326" s="1"/>
      <c r="K326" s="1"/>
      <c r="L326" s="2"/>
    </row>
    <row r="327" spans="1:12" ht="15.75">
      <c r="A327" s="9"/>
      <c r="B327" s="10"/>
      <c r="C327" s="9"/>
      <c r="D327" s="10"/>
      <c r="E327" s="10"/>
      <c r="F327" s="17"/>
      <c r="G327" s="17"/>
      <c r="H327" s="1"/>
      <c r="I327" s="1"/>
      <c r="J327" s="1"/>
      <c r="K327" s="1"/>
      <c r="L327" s="2"/>
    </row>
    <row r="328" spans="1:12" ht="15.75">
      <c r="A328" s="9"/>
      <c r="B328" s="10"/>
      <c r="C328" s="9"/>
      <c r="D328" s="10"/>
      <c r="E328" s="10"/>
      <c r="F328" s="17"/>
      <c r="G328" s="17"/>
      <c r="H328" s="1"/>
      <c r="I328" s="1"/>
      <c r="J328" s="1"/>
      <c r="K328" s="1"/>
      <c r="L328" s="2"/>
    </row>
    <row r="329" spans="1:12" ht="15.75">
      <c r="A329" s="9"/>
      <c r="B329" s="10"/>
      <c r="C329" s="9"/>
      <c r="D329" s="10"/>
      <c r="E329" s="10"/>
      <c r="F329" s="17"/>
      <c r="G329" s="17"/>
      <c r="H329" s="1"/>
      <c r="I329" s="1"/>
      <c r="J329" s="1"/>
      <c r="K329" s="1"/>
      <c r="L329" s="2"/>
    </row>
    <row r="330" spans="1:12" ht="15.75">
      <c r="A330" s="9"/>
      <c r="B330" s="10"/>
      <c r="C330" s="9"/>
      <c r="D330" s="10"/>
      <c r="E330" s="10"/>
      <c r="F330" s="17"/>
      <c r="G330" s="17"/>
      <c r="H330" s="1"/>
      <c r="I330" s="1"/>
      <c r="J330" s="1"/>
      <c r="K330" s="1"/>
      <c r="L330" s="2"/>
    </row>
    <row r="331" spans="1:12" ht="15.75">
      <c r="A331" s="9"/>
      <c r="B331" s="10"/>
      <c r="C331" s="9"/>
      <c r="D331" s="10"/>
      <c r="E331" s="10"/>
      <c r="F331" s="17"/>
      <c r="G331" s="17"/>
      <c r="H331" s="1"/>
      <c r="I331" s="1"/>
      <c r="J331" s="1"/>
      <c r="K331" s="1"/>
      <c r="L331" s="2"/>
    </row>
    <row r="332" spans="1:12" ht="15.75">
      <c r="A332" s="9"/>
      <c r="B332" s="10"/>
      <c r="C332" s="9"/>
      <c r="D332" s="10"/>
      <c r="E332" s="10"/>
      <c r="F332" s="17"/>
      <c r="G332" s="17"/>
      <c r="H332" s="1"/>
      <c r="I332" s="1"/>
      <c r="J332" s="1"/>
      <c r="K332" s="1"/>
      <c r="L332" s="2"/>
    </row>
    <row r="333" spans="1:12" ht="15.75">
      <c r="A333" s="9"/>
      <c r="B333" s="10"/>
      <c r="C333" s="9"/>
      <c r="D333" s="10"/>
      <c r="E333" s="10"/>
      <c r="F333" s="17"/>
      <c r="G333" s="17"/>
      <c r="H333" s="1"/>
      <c r="I333" s="1"/>
      <c r="J333" s="1"/>
      <c r="K333" s="1"/>
      <c r="L333" s="2"/>
    </row>
    <row r="334" spans="1:12" ht="15.75">
      <c r="A334" s="9"/>
      <c r="B334" s="10"/>
      <c r="C334" s="9"/>
      <c r="D334" s="10"/>
      <c r="E334" s="10"/>
      <c r="F334" s="17"/>
      <c r="G334" s="17"/>
      <c r="H334" s="1"/>
      <c r="I334" s="1"/>
      <c r="J334" s="1"/>
      <c r="K334" s="1"/>
      <c r="L334" s="2"/>
    </row>
    <row r="335" spans="1:12" ht="15.75">
      <c r="A335" s="9"/>
      <c r="B335" s="10"/>
      <c r="C335" s="9"/>
      <c r="D335" s="10"/>
      <c r="E335" s="10"/>
      <c r="F335" s="17"/>
      <c r="G335" s="17"/>
      <c r="H335" s="1"/>
      <c r="I335" s="1"/>
      <c r="J335" s="1"/>
      <c r="K335" s="1"/>
      <c r="L335" s="2"/>
    </row>
    <row r="336" spans="1:12" ht="15.75">
      <c r="A336" s="9"/>
      <c r="B336" s="10"/>
      <c r="C336" s="9"/>
      <c r="D336" s="10"/>
      <c r="E336" s="10"/>
      <c r="F336" s="17"/>
      <c r="G336" s="17"/>
      <c r="H336" s="1"/>
      <c r="I336" s="1"/>
      <c r="J336" s="1"/>
      <c r="K336" s="1"/>
      <c r="L336" s="2"/>
    </row>
    <row r="337" spans="1:12" ht="15.75">
      <c r="A337" s="9"/>
      <c r="B337" s="10"/>
      <c r="C337" s="9"/>
      <c r="D337" s="10"/>
      <c r="E337" s="10"/>
      <c r="F337" s="17"/>
      <c r="G337" s="17"/>
      <c r="H337" s="10"/>
      <c r="I337" s="1"/>
      <c r="J337" s="1"/>
      <c r="K337" s="1"/>
      <c r="L337" s="2"/>
    </row>
    <row r="338" spans="1:12" ht="15.75">
      <c r="A338" s="9"/>
      <c r="B338" s="10"/>
      <c r="C338" s="9"/>
      <c r="D338" s="10"/>
      <c r="E338" s="10"/>
      <c r="F338" s="17"/>
      <c r="G338" s="17"/>
      <c r="H338" s="10"/>
      <c r="I338" s="1"/>
      <c r="J338" s="1"/>
      <c r="K338" s="1"/>
      <c r="L338" s="2"/>
    </row>
    <row r="339" spans="1:12" ht="15.75">
      <c r="A339" s="9"/>
      <c r="B339" s="10"/>
      <c r="C339" s="9"/>
      <c r="D339" s="10"/>
      <c r="E339" s="10"/>
      <c r="F339" s="17"/>
      <c r="G339" s="17"/>
      <c r="H339" s="10"/>
      <c r="I339" s="1"/>
      <c r="J339" s="1"/>
      <c r="K339" s="1"/>
      <c r="L339" s="2"/>
    </row>
    <row r="340" spans="1:12" ht="15.75">
      <c r="A340" s="9"/>
      <c r="B340" s="10"/>
      <c r="C340" s="9"/>
      <c r="D340" s="10"/>
      <c r="E340" s="10"/>
      <c r="F340" s="17"/>
      <c r="G340" s="17"/>
      <c r="H340" s="10"/>
      <c r="I340" s="1"/>
      <c r="J340" s="1"/>
      <c r="K340" s="1"/>
      <c r="L340" s="2"/>
    </row>
    <row r="341" spans="1:12" ht="15.75">
      <c r="A341" s="9"/>
      <c r="B341" s="10"/>
      <c r="C341" s="9"/>
      <c r="D341" s="10"/>
      <c r="E341" s="10"/>
      <c r="F341" s="17"/>
      <c r="G341" s="17"/>
      <c r="H341" s="10"/>
      <c r="I341" s="1"/>
      <c r="J341" s="1"/>
      <c r="K341" s="1"/>
      <c r="L341" s="2"/>
    </row>
    <row r="342" spans="1:12" ht="15.75">
      <c r="A342" s="9"/>
      <c r="B342" s="10"/>
      <c r="C342" s="9"/>
      <c r="D342" s="10"/>
      <c r="E342" s="10"/>
      <c r="F342" s="17"/>
      <c r="G342" s="17"/>
      <c r="H342" s="10"/>
      <c r="I342" s="1"/>
      <c r="J342" s="1"/>
      <c r="K342" s="1"/>
      <c r="L342" s="2"/>
    </row>
    <row r="343" spans="1:12" ht="15.75">
      <c r="A343" s="9"/>
      <c r="B343" s="10"/>
      <c r="C343" s="9"/>
      <c r="D343" s="10"/>
      <c r="E343" s="10"/>
      <c r="F343" s="17"/>
      <c r="G343" s="17"/>
      <c r="H343" s="10"/>
      <c r="I343" s="1"/>
      <c r="J343" s="1"/>
      <c r="K343" s="1"/>
      <c r="L343" s="2"/>
    </row>
    <row r="344" spans="1:12" ht="15.75">
      <c r="A344" s="9"/>
      <c r="B344" s="10"/>
      <c r="C344" s="9"/>
      <c r="D344" s="10"/>
      <c r="E344" s="10"/>
      <c r="F344" s="17"/>
      <c r="G344" s="17"/>
      <c r="H344" s="10"/>
      <c r="I344" s="1"/>
      <c r="J344" s="1"/>
      <c r="K344" s="1"/>
      <c r="L344" s="2"/>
    </row>
    <row r="345" spans="1:12" ht="15.75">
      <c r="A345" s="9"/>
      <c r="B345" s="10"/>
      <c r="C345" s="9"/>
      <c r="D345" s="10"/>
      <c r="E345" s="10"/>
      <c r="F345" s="17"/>
      <c r="G345" s="17"/>
      <c r="H345" s="10"/>
      <c r="I345" s="1"/>
      <c r="J345" s="1"/>
      <c r="K345" s="1"/>
      <c r="L345" s="2"/>
    </row>
    <row r="346" spans="1:12" ht="15.75">
      <c r="A346" s="9"/>
      <c r="B346" s="10"/>
      <c r="C346" s="9"/>
      <c r="D346" s="10"/>
      <c r="E346" s="10"/>
      <c r="F346" s="17"/>
      <c r="G346" s="17"/>
      <c r="H346" s="10"/>
      <c r="I346" s="1"/>
      <c r="J346" s="1"/>
      <c r="K346" s="1"/>
      <c r="L346" s="2"/>
    </row>
    <row r="347" spans="1:12" ht="15.75">
      <c r="A347" s="9"/>
      <c r="B347" s="10"/>
      <c r="C347" s="9"/>
      <c r="D347" s="10"/>
      <c r="E347" s="10"/>
      <c r="F347" s="17"/>
      <c r="G347" s="17"/>
      <c r="H347" s="10"/>
      <c r="I347" s="1"/>
      <c r="J347" s="1"/>
      <c r="K347" s="1"/>
      <c r="L347" s="2"/>
    </row>
    <row r="348" spans="1:12" ht="15.75">
      <c r="A348" s="9"/>
      <c r="B348" s="10"/>
      <c r="C348" s="9"/>
      <c r="D348" s="10"/>
      <c r="E348" s="10"/>
      <c r="F348" s="17"/>
      <c r="G348" s="17"/>
      <c r="H348" s="10"/>
      <c r="I348" s="1"/>
      <c r="J348" s="1"/>
      <c r="K348" s="1"/>
      <c r="L348" s="2"/>
    </row>
    <row r="349" spans="1:12" ht="15.75">
      <c r="A349" s="9"/>
      <c r="B349" s="10"/>
      <c r="C349" s="9"/>
      <c r="D349" s="10"/>
      <c r="E349" s="10"/>
      <c r="F349" s="17"/>
      <c r="G349" s="17"/>
      <c r="H349" s="10"/>
      <c r="I349" s="1"/>
      <c r="J349" s="1"/>
      <c r="K349" s="1"/>
      <c r="L349" s="2"/>
    </row>
    <row r="350" spans="1:12" ht="15.75">
      <c r="A350" s="9"/>
      <c r="B350" s="10"/>
      <c r="C350" s="9"/>
      <c r="D350" s="10"/>
      <c r="E350" s="10"/>
      <c r="F350" s="17"/>
      <c r="G350" s="17"/>
      <c r="H350" s="10"/>
      <c r="I350" s="1"/>
      <c r="J350" s="1"/>
      <c r="K350" s="1"/>
      <c r="L350" s="2"/>
    </row>
    <row r="351" spans="1:12" ht="15.75">
      <c r="A351" s="9"/>
      <c r="B351" s="10"/>
      <c r="C351" s="9"/>
      <c r="D351" s="10"/>
      <c r="E351" s="10"/>
      <c r="F351" s="17"/>
      <c r="G351" s="17"/>
      <c r="H351" s="10"/>
      <c r="I351" s="1"/>
      <c r="J351" s="1"/>
      <c r="K351" s="1"/>
      <c r="L351" s="2"/>
    </row>
    <row r="352" spans="1:12" ht="15.75">
      <c r="A352" s="9"/>
      <c r="B352" s="10"/>
      <c r="C352" s="9"/>
      <c r="D352" s="10"/>
      <c r="E352" s="10"/>
      <c r="F352" s="17"/>
      <c r="G352" s="17"/>
      <c r="H352" s="10"/>
      <c r="I352" s="1"/>
      <c r="J352" s="1"/>
      <c r="K352" s="1"/>
      <c r="L352" s="2"/>
    </row>
    <row r="353" spans="1:12" ht="15.75">
      <c r="A353" s="9"/>
      <c r="B353" s="10"/>
      <c r="C353" s="9"/>
      <c r="D353" s="10"/>
      <c r="E353" s="10"/>
      <c r="F353" s="17"/>
      <c r="G353" s="17"/>
      <c r="H353" s="10"/>
      <c r="I353" s="1"/>
      <c r="J353" s="1"/>
      <c r="K353" s="1"/>
      <c r="L353" s="2"/>
    </row>
    <row r="354" spans="1:12" ht="15.75">
      <c r="A354" s="9"/>
      <c r="B354" s="10"/>
      <c r="C354" s="9"/>
      <c r="D354" s="10"/>
      <c r="E354" s="10"/>
      <c r="F354" s="17"/>
      <c r="G354" s="17"/>
      <c r="H354" s="10"/>
      <c r="I354" s="1"/>
      <c r="J354" s="1"/>
      <c r="K354" s="1"/>
      <c r="L354" s="2"/>
    </row>
    <row r="355" spans="1:12" ht="15.75">
      <c r="A355" s="9"/>
      <c r="B355" s="10"/>
      <c r="C355" s="9"/>
      <c r="D355" s="10"/>
      <c r="E355" s="10"/>
      <c r="F355" s="17"/>
      <c r="G355" s="17"/>
      <c r="H355" s="10"/>
      <c r="I355" s="1"/>
      <c r="J355" s="1"/>
      <c r="K355" s="1"/>
      <c r="L355" s="2"/>
    </row>
    <row r="356" spans="1:12" ht="15.75">
      <c r="A356" s="9"/>
      <c r="B356" s="10"/>
      <c r="C356" s="9"/>
      <c r="D356" s="10"/>
      <c r="E356" s="10"/>
      <c r="F356" s="17"/>
      <c r="G356" s="17"/>
      <c r="H356" s="10"/>
      <c r="I356" s="1"/>
      <c r="J356" s="1"/>
      <c r="K356" s="1"/>
      <c r="L356" s="2"/>
    </row>
    <row r="357" spans="1:12" ht="15.75">
      <c r="A357" s="9"/>
      <c r="B357" s="10"/>
      <c r="C357" s="9"/>
      <c r="D357" s="10"/>
      <c r="E357" s="10"/>
      <c r="F357" s="17"/>
      <c r="G357" s="17"/>
      <c r="H357" s="10"/>
      <c r="I357" s="1"/>
      <c r="J357" s="1"/>
      <c r="K357" s="1"/>
      <c r="L357" s="2"/>
    </row>
    <row r="358" spans="1:12" ht="15.75">
      <c r="A358" s="9"/>
      <c r="B358" s="10"/>
      <c r="C358" s="9"/>
      <c r="D358" s="10"/>
      <c r="E358" s="10"/>
      <c r="F358" s="17"/>
      <c r="G358" s="17"/>
      <c r="H358" s="10"/>
      <c r="I358" s="1"/>
      <c r="J358" s="1"/>
      <c r="K358" s="1"/>
      <c r="L358" s="2"/>
    </row>
    <row r="359" spans="1:12" ht="15.75">
      <c r="A359" s="9"/>
      <c r="B359" s="10"/>
      <c r="C359" s="9"/>
      <c r="D359" s="10"/>
      <c r="E359" s="10"/>
      <c r="F359" s="17"/>
      <c r="G359" s="17"/>
      <c r="H359" s="10"/>
      <c r="I359" s="1"/>
      <c r="J359" s="1"/>
      <c r="K359" s="1"/>
      <c r="L359" s="2"/>
    </row>
    <row r="360" spans="1:12" ht="15.75">
      <c r="A360" s="9"/>
      <c r="B360" s="10"/>
      <c r="C360" s="9"/>
      <c r="D360" s="10"/>
      <c r="E360" s="10"/>
      <c r="F360" s="17"/>
      <c r="G360" s="17"/>
      <c r="H360" s="10"/>
      <c r="I360" s="1"/>
      <c r="J360" s="1"/>
      <c r="K360" s="1"/>
      <c r="L360" s="2"/>
    </row>
    <row r="361" spans="1:12" ht="15.75">
      <c r="A361" s="9"/>
      <c r="B361" s="10"/>
      <c r="C361" s="9"/>
      <c r="D361" s="10"/>
      <c r="E361" s="10"/>
      <c r="F361" s="17"/>
      <c r="G361" s="17"/>
      <c r="H361" s="10"/>
      <c r="I361" s="1"/>
      <c r="J361" s="1"/>
      <c r="K361" s="1"/>
      <c r="L361" s="2"/>
    </row>
    <row r="362" spans="1:12" ht="15.75">
      <c r="A362" s="9"/>
      <c r="B362" s="10"/>
      <c r="C362" s="9"/>
      <c r="D362" s="10"/>
      <c r="E362" s="10"/>
      <c r="F362" s="17"/>
      <c r="G362" s="17"/>
      <c r="H362" s="10"/>
      <c r="I362" s="1"/>
      <c r="J362" s="1"/>
      <c r="K362" s="1"/>
      <c r="L362" s="2"/>
    </row>
    <row r="363" spans="1:12" ht="15.75">
      <c r="A363" s="9"/>
      <c r="B363" s="10"/>
      <c r="C363" s="9"/>
      <c r="D363" s="10"/>
      <c r="E363" s="10"/>
      <c r="F363" s="17"/>
      <c r="G363" s="17"/>
      <c r="H363" s="10"/>
      <c r="I363" s="1"/>
      <c r="J363" s="1"/>
      <c r="K363" s="1"/>
      <c r="L363" s="2"/>
    </row>
    <row r="364" spans="1:12" ht="15.75">
      <c r="A364" s="9"/>
      <c r="B364" s="10"/>
      <c r="C364" s="9"/>
      <c r="D364" s="10"/>
      <c r="E364" s="10"/>
      <c r="F364" s="17"/>
      <c r="G364" s="17"/>
      <c r="H364" s="10"/>
      <c r="I364" s="1"/>
      <c r="J364" s="1"/>
      <c r="K364" s="1"/>
      <c r="L364" s="2"/>
    </row>
    <row r="365" spans="1:12" ht="15.75">
      <c r="A365" s="9"/>
      <c r="B365" s="10"/>
      <c r="C365" s="9"/>
      <c r="D365" s="10"/>
      <c r="E365" s="10"/>
      <c r="F365" s="17"/>
      <c r="G365" s="17"/>
      <c r="H365" s="10"/>
      <c r="I365" s="1"/>
      <c r="J365" s="1"/>
      <c r="K365" s="1"/>
      <c r="L365" s="2"/>
    </row>
    <row r="366" spans="1:12" ht="15.75">
      <c r="A366" s="9"/>
      <c r="B366" s="10"/>
      <c r="C366" s="9"/>
      <c r="D366" s="10"/>
      <c r="E366" s="10"/>
      <c r="F366" s="17"/>
      <c r="G366" s="17"/>
      <c r="H366" s="10"/>
      <c r="I366" s="1"/>
      <c r="J366" s="1"/>
      <c r="K366" s="1"/>
      <c r="L366" s="2"/>
    </row>
    <row r="367" spans="1:12" ht="15.75">
      <c r="A367" s="9"/>
      <c r="B367" s="10"/>
      <c r="C367" s="9"/>
      <c r="D367" s="10"/>
      <c r="E367" s="10"/>
      <c r="F367" s="17"/>
      <c r="G367" s="17"/>
      <c r="H367" s="10"/>
      <c r="I367" s="1"/>
      <c r="J367" s="1"/>
      <c r="K367" s="1"/>
      <c r="L367" s="2"/>
    </row>
    <row r="368" spans="1:12" ht="15.75">
      <c r="A368" s="9"/>
      <c r="B368" s="10"/>
      <c r="C368" s="9"/>
      <c r="D368" s="10"/>
      <c r="E368" s="10"/>
      <c r="F368" s="17"/>
      <c r="G368" s="17"/>
      <c r="H368" s="10"/>
      <c r="I368" s="1"/>
      <c r="J368" s="1"/>
      <c r="K368" s="1"/>
      <c r="L368" s="2"/>
    </row>
    <row r="369" spans="1:12" ht="15.75">
      <c r="A369" s="9"/>
      <c r="B369" s="10"/>
      <c r="C369" s="9"/>
      <c r="D369" s="10"/>
      <c r="E369" s="10"/>
      <c r="F369" s="17"/>
      <c r="G369" s="17"/>
      <c r="H369" s="10"/>
      <c r="I369" s="1"/>
      <c r="J369" s="1"/>
      <c r="K369" s="1"/>
      <c r="L369" s="2"/>
    </row>
    <row r="370" spans="1:12" ht="15.75">
      <c r="A370" s="9"/>
      <c r="B370" s="10"/>
      <c r="C370" s="9"/>
      <c r="D370" s="10"/>
      <c r="E370" s="10"/>
      <c r="F370" s="17"/>
      <c r="G370" s="17"/>
      <c r="H370" s="10"/>
      <c r="I370" s="1"/>
      <c r="J370" s="1"/>
      <c r="K370" s="1"/>
      <c r="L370" s="2"/>
    </row>
    <row r="371" spans="1:12" ht="15.75">
      <c r="A371" s="9"/>
      <c r="B371" s="10"/>
      <c r="C371" s="9"/>
      <c r="D371" s="10"/>
      <c r="E371" s="10"/>
      <c r="F371" s="17"/>
      <c r="G371" s="17"/>
      <c r="H371" s="10"/>
      <c r="I371" s="1"/>
      <c r="J371" s="1"/>
      <c r="K371" s="1"/>
      <c r="L371" s="2"/>
    </row>
    <row r="372" spans="1:12" ht="15.75">
      <c r="A372" s="9"/>
      <c r="B372" s="10"/>
      <c r="C372" s="9"/>
      <c r="D372" s="10"/>
      <c r="E372" s="10"/>
      <c r="F372" s="17"/>
      <c r="G372" s="17"/>
      <c r="H372" s="10"/>
      <c r="I372" s="1"/>
      <c r="J372" s="1"/>
      <c r="K372" s="1"/>
      <c r="L372" s="2"/>
    </row>
    <row r="373" spans="1:12" ht="15.75">
      <c r="A373" s="9"/>
      <c r="B373" s="10"/>
      <c r="C373" s="9"/>
      <c r="D373" s="10"/>
      <c r="E373" s="10"/>
      <c r="F373" s="17"/>
      <c r="G373" s="17"/>
      <c r="H373" s="10"/>
      <c r="I373" s="1"/>
      <c r="J373" s="1"/>
      <c r="K373" s="1"/>
      <c r="L373" s="2"/>
    </row>
    <row r="374" spans="1:12" ht="15.75">
      <c r="A374" s="9"/>
      <c r="B374" s="10"/>
      <c r="C374" s="9"/>
      <c r="D374" s="10"/>
      <c r="E374" s="10"/>
      <c r="F374" s="17"/>
      <c r="G374" s="17"/>
      <c r="H374" s="10"/>
      <c r="I374" s="1"/>
      <c r="J374" s="1"/>
      <c r="K374" s="1"/>
      <c r="L374" s="2"/>
    </row>
    <row r="375" spans="1:12" ht="15.75">
      <c r="A375" s="9"/>
      <c r="B375" s="10"/>
      <c r="C375" s="9"/>
      <c r="D375" s="10"/>
      <c r="E375" s="10"/>
      <c r="F375" s="17"/>
      <c r="G375" s="17"/>
      <c r="H375" s="10"/>
      <c r="I375" s="1"/>
      <c r="J375" s="1"/>
      <c r="K375" s="1"/>
      <c r="L375" s="2"/>
    </row>
    <row r="376" spans="1:12" ht="15.75">
      <c r="A376" s="9"/>
      <c r="B376" s="10"/>
      <c r="C376" s="9"/>
      <c r="D376" s="10"/>
      <c r="E376" s="10"/>
      <c r="F376" s="17"/>
      <c r="G376" s="17"/>
      <c r="H376" s="10"/>
      <c r="I376" s="1"/>
      <c r="J376" s="1"/>
      <c r="K376" s="1"/>
      <c r="L376" s="2"/>
    </row>
    <row r="377" spans="1:12" ht="15.75">
      <c r="A377" s="9"/>
      <c r="B377" s="10"/>
      <c r="C377" s="9"/>
      <c r="D377" s="10"/>
      <c r="E377" s="10"/>
      <c r="F377" s="17"/>
      <c r="G377" s="17"/>
      <c r="H377" s="10"/>
      <c r="I377" s="1"/>
      <c r="J377" s="1"/>
      <c r="K377" s="1"/>
      <c r="L377" s="2"/>
    </row>
    <row r="378" spans="1:12" ht="15.75">
      <c r="A378" s="9"/>
      <c r="B378" s="10"/>
      <c r="C378" s="9"/>
      <c r="D378" s="10"/>
      <c r="E378" s="10"/>
      <c r="F378" s="17"/>
      <c r="G378" s="17"/>
      <c r="H378" s="10"/>
      <c r="I378" s="1"/>
      <c r="J378" s="1"/>
      <c r="K378" s="1"/>
      <c r="L378" s="2"/>
    </row>
    <row r="379" spans="1:12" ht="15.75">
      <c r="A379" s="9"/>
      <c r="B379" s="10"/>
      <c r="C379" s="9"/>
      <c r="D379" s="10"/>
      <c r="E379" s="10"/>
      <c r="F379" s="17"/>
      <c r="G379" s="17"/>
      <c r="H379" s="10"/>
      <c r="I379" s="1"/>
      <c r="J379" s="1"/>
      <c r="K379" s="1"/>
      <c r="L379" s="2"/>
    </row>
    <row r="380" spans="1:12" ht="15.75">
      <c r="A380" s="9"/>
      <c r="B380" s="10"/>
      <c r="C380" s="9"/>
      <c r="D380" s="10"/>
      <c r="E380" s="10"/>
      <c r="F380" s="17"/>
      <c r="G380" s="17"/>
      <c r="H380" s="10"/>
      <c r="I380" s="1"/>
      <c r="J380" s="1"/>
      <c r="K380" s="1"/>
      <c r="L380" s="2"/>
    </row>
    <row r="381" spans="1:12" ht="15.75">
      <c r="A381" s="9"/>
      <c r="B381" s="10"/>
      <c r="C381" s="9"/>
      <c r="D381" s="10"/>
      <c r="E381" s="10"/>
      <c r="F381" s="17"/>
      <c r="G381" s="17"/>
      <c r="H381" s="10"/>
      <c r="I381" s="1"/>
      <c r="J381" s="1"/>
      <c r="K381" s="1"/>
      <c r="L381" s="2"/>
    </row>
    <row r="382" spans="1:12" ht="15.75">
      <c r="A382" s="9"/>
      <c r="B382" s="10"/>
      <c r="C382" s="9"/>
      <c r="D382" s="10"/>
      <c r="E382" s="10"/>
      <c r="F382" s="17"/>
      <c r="G382" s="17"/>
      <c r="H382" s="10"/>
      <c r="I382" s="1"/>
      <c r="J382" s="1"/>
      <c r="K382" s="1"/>
      <c r="L382" s="2"/>
    </row>
    <row r="383" spans="1:12" ht="15.75">
      <c r="A383" s="9"/>
      <c r="B383" s="10"/>
      <c r="C383" s="9"/>
      <c r="D383" s="10"/>
      <c r="E383" s="10"/>
      <c r="F383" s="17"/>
      <c r="G383" s="17"/>
      <c r="H383" s="10"/>
      <c r="I383" s="1"/>
      <c r="J383" s="1"/>
      <c r="K383" s="1"/>
      <c r="L383" s="2"/>
    </row>
    <row r="384" spans="1:12" ht="15.75">
      <c r="A384" s="9"/>
      <c r="B384" s="10"/>
      <c r="C384" s="9"/>
      <c r="D384" s="10"/>
      <c r="E384" s="10"/>
      <c r="F384" s="17"/>
      <c r="G384" s="17"/>
      <c r="H384" s="10"/>
      <c r="I384" s="1"/>
      <c r="J384" s="1"/>
      <c r="K384" s="1"/>
      <c r="L384" s="2"/>
    </row>
    <row r="385" spans="1:12" ht="15.75">
      <c r="A385" s="9"/>
      <c r="B385" s="10"/>
      <c r="C385" s="9"/>
      <c r="D385" s="10"/>
      <c r="E385" s="10"/>
      <c r="F385" s="17"/>
      <c r="G385" s="17"/>
      <c r="H385" s="10"/>
      <c r="I385" s="1"/>
      <c r="J385" s="1"/>
      <c r="K385" s="1"/>
      <c r="L385" s="2"/>
    </row>
    <row r="386" spans="1:12" ht="15.75">
      <c r="A386" s="9"/>
      <c r="B386" s="10"/>
      <c r="C386" s="9"/>
      <c r="D386" s="10"/>
      <c r="E386" s="10"/>
      <c r="F386" s="17"/>
      <c r="G386" s="17"/>
      <c r="H386" s="10"/>
      <c r="I386" s="1"/>
      <c r="J386" s="1"/>
      <c r="K386" s="1"/>
      <c r="L386" s="2"/>
    </row>
    <row r="387" spans="1:12" ht="15.75">
      <c r="A387" s="9"/>
      <c r="B387" s="10"/>
      <c r="C387" s="9"/>
      <c r="D387" s="10"/>
      <c r="E387" s="10"/>
      <c r="F387" s="17"/>
      <c r="G387" s="17"/>
      <c r="H387" s="10"/>
      <c r="I387" s="1"/>
      <c r="J387" s="1"/>
      <c r="K387" s="1"/>
      <c r="L387" s="2"/>
    </row>
    <row r="388" spans="1:12" ht="15.75">
      <c r="A388" s="9"/>
      <c r="B388" s="10"/>
      <c r="C388" s="9"/>
      <c r="D388" s="10"/>
      <c r="E388" s="10"/>
      <c r="F388" s="17"/>
      <c r="G388" s="17"/>
      <c r="H388" s="10"/>
      <c r="I388" s="1"/>
      <c r="J388" s="1"/>
      <c r="K388" s="1"/>
      <c r="L388" s="2"/>
    </row>
    <row r="389" spans="1:12" ht="15.75">
      <c r="A389" s="9"/>
      <c r="B389" s="10"/>
      <c r="C389" s="9"/>
      <c r="D389" s="10"/>
      <c r="E389" s="10"/>
      <c r="F389" s="17"/>
      <c r="G389" s="17"/>
      <c r="H389" s="10"/>
      <c r="I389" s="1"/>
      <c r="J389" s="1"/>
      <c r="K389" s="1"/>
      <c r="L389" s="2"/>
    </row>
    <row r="390" spans="1:12" ht="15.75">
      <c r="A390" s="9"/>
      <c r="B390" s="10"/>
      <c r="C390" s="9"/>
      <c r="D390" s="10"/>
      <c r="E390" s="10"/>
      <c r="F390" s="17"/>
      <c r="G390" s="17"/>
      <c r="H390" s="10"/>
      <c r="I390" s="1"/>
      <c r="J390" s="1"/>
      <c r="K390" s="1"/>
      <c r="L390" s="2"/>
    </row>
    <row r="391" spans="1:12" ht="15.75">
      <c r="A391" s="9"/>
      <c r="B391" s="10"/>
      <c r="C391" s="9"/>
      <c r="D391" s="10"/>
      <c r="E391" s="10"/>
      <c r="F391" s="17"/>
      <c r="G391" s="17"/>
      <c r="H391" s="10"/>
      <c r="I391" s="1"/>
      <c r="J391" s="1"/>
      <c r="K391" s="1"/>
      <c r="L391" s="2"/>
    </row>
    <row r="392" spans="1:12" ht="15.75">
      <c r="A392" s="9"/>
      <c r="B392" s="10"/>
      <c r="C392" s="9"/>
      <c r="D392" s="10"/>
      <c r="E392" s="10"/>
      <c r="F392" s="17"/>
      <c r="G392" s="17"/>
      <c r="H392" s="10"/>
      <c r="I392" s="1"/>
      <c r="J392" s="1"/>
      <c r="K392" s="1"/>
      <c r="L392" s="2"/>
    </row>
    <row r="393" spans="1:12" ht="15.75">
      <c r="A393" s="9"/>
      <c r="B393" s="10"/>
      <c r="C393" s="9"/>
      <c r="D393" s="10"/>
      <c r="E393" s="10"/>
      <c r="F393" s="17"/>
      <c r="G393" s="17"/>
      <c r="H393" s="10"/>
      <c r="I393" s="1"/>
      <c r="J393" s="1"/>
      <c r="K393" s="1"/>
      <c r="L393" s="2"/>
    </row>
    <row r="394" spans="1:12" ht="15.75">
      <c r="A394" s="9"/>
      <c r="B394" s="10"/>
      <c r="C394" s="9"/>
      <c r="D394" s="10"/>
      <c r="E394" s="10"/>
      <c r="F394" s="17"/>
      <c r="G394" s="17"/>
      <c r="H394" s="10"/>
      <c r="I394" s="1"/>
      <c r="J394" s="1"/>
      <c r="K394" s="1"/>
      <c r="L394" s="2"/>
    </row>
    <row r="395" spans="1:12" ht="15.75">
      <c r="A395" s="9"/>
      <c r="B395" s="10"/>
      <c r="C395" s="9"/>
      <c r="D395" s="10"/>
      <c r="E395" s="10"/>
      <c r="F395" s="17"/>
      <c r="G395" s="17"/>
      <c r="H395" s="10"/>
      <c r="I395" s="1"/>
      <c r="J395" s="1"/>
      <c r="K395" s="1"/>
      <c r="L395" s="2"/>
    </row>
    <row r="396" spans="1:12" ht="15.75">
      <c r="A396" s="9"/>
      <c r="B396" s="10"/>
      <c r="C396" s="9"/>
      <c r="D396" s="10"/>
      <c r="E396" s="10"/>
      <c r="F396" s="17"/>
      <c r="G396" s="17"/>
      <c r="H396" s="10"/>
      <c r="I396" s="1"/>
      <c r="J396" s="1"/>
      <c r="K396" s="1"/>
      <c r="L396" s="2"/>
    </row>
    <row r="397" spans="1:12" ht="15.75">
      <c r="A397" s="9"/>
      <c r="B397" s="10"/>
      <c r="C397" s="9"/>
      <c r="D397" s="10"/>
      <c r="E397" s="10"/>
      <c r="F397" s="17"/>
      <c r="G397" s="17"/>
      <c r="H397" s="10"/>
      <c r="I397" s="1"/>
      <c r="J397" s="1"/>
      <c r="K397" s="1"/>
      <c r="L397" s="2"/>
    </row>
    <row r="398" spans="1:12" ht="15.75">
      <c r="A398" s="9"/>
      <c r="B398" s="10"/>
      <c r="C398" s="9"/>
      <c r="D398" s="10"/>
      <c r="E398" s="10"/>
      <c r="F398" s="17"/>
      <c r="G398" s="17"/>
      <c r="H398" s="10"/>
      <c r="I398" s="1"/>
      <c r="J398" s="1"/>
      <c r="K398" s="1"/>
      <c r="L398" s="2"/>
    </row>
    <row r="399" spans="1:12" ht="15.75">
      <c r="A399" s="9"/>
      <c r="B399" s="10"/>
      <c r="C399" s="9"/>
      <c r="D399" s="10"/>
      <c r="E399" s="10"/>
      <c r="F399" s="17"/>
      <c r="G399" s="17"/>
      <c r="H399" s="10"/>
      <c r="I399" s="1"/>
      <c r="J399" s="1"/>
      <c r="K399" s="1"/>
      <c r="L399" s="2"/>
    </row>
    <row r="400" spans="1:12" ht="15.75">
      <c r="A400" s="9"/>
      <c r="B400" s="10"/>
      <c r="C400" s="9"/>
      <c r="D400" s="10"/>
      <c r="E400" s="10"/>
      <c r="F400" s="17"/>
      <c r="G400" s="17"/>
      <c r="H400" s="10"/>
      <c r="I400" s="1"/>
      <c r="J400" s="1"/>
      <c r="K400" s="1"/>
      <c r="L400" s="2"/>
    </row>
    <row r="401" spans="1:12" ht="15.75">
      <c r="A401" s="9"/>
      <c r="B401" s="10"/>
      <c r="C401" s="9"/>
      <c r="D401" s="10"/>
      <c r="E401" s="10"/>
      <c r="F401" s="17"/>
      <c r="G401" s="17"/>
      <c r="H401" s="10"/>
      <c r="I401" s="1"/>
      <c r="J401" s="1"/>
      <c r="K401" s="1"/>
      <c r="L401" s="2"/>
    </row>
    <row r="402" spans="1:12" ht="15.75">
      <c r="A402" s="9"/>
      <c r="B402" s="10"/>
      <c r="C402" s="9"/>
      <c r="D402" s="10"/>
      <c r="E402" s="10"/>
      <c r="F402" s="17"/>
      <c r="G402" s="17"/>
      <c r="H402" s="10"/>
      <c r="I402" s="1"/>
      <c r="J402" s="1"/>
      <c r="K402" s="1"/>
      <c r="L402" s="2"/>
    </row>
    <row r="403" spans="1:12" ht="15.75">
      <c r="A403" s="9"/>
      <c r="B403" s="10"/>
      <c r="C403" s="9"/>
      <c r="D403" s="10"/>
      <c r="E403" s="10"/>
      <c r="F403" s="17"/>
      <c r="G403" s="17"/>
      <c r="H403" s="10"/>
      <c r="I403" s="1"/>
      <c r="J403" s="1"/>
      <c r="K403" s="1"/>
      <c r="L403" s="2"/>
    </row>
    <row r="404" spans="1:12" ht="15.75">
      <c r="A404" s="9"/>
      <c r="B404" s="10"/>
      <c r="C404" s="9"/>
      <c r="D404" s="10"/>
      <c r="E404" s="10"/>
      <c r="F404" s="17"/>
      <c r="G404" s="17"/>
      <c r="H404" s="10"/>
      <c r="I404" s="1"/>
      <c r="J404" s="1"/>
      <c r="K404" s="1"/>
      <c r="L404" s="2"/>
    </row>
    <row r="405" spans="1:12" ht="15.75">
      <c r="A405" s="9"/>
      <c r="B405" s="10"/>
      <c r="C405" s="9"/>
      <c r="D405" s="10"/>
      <c r="E405" s="10"/>
      <c r="F405" s="17"/>
      <c r="G405" s="17"/>
      <c r="H405" s="10"/>
      <c r="I405" s="1"/>
      <c r="J405" s="1"/>
      <c r="K405" s="1"/>
      <c r="L405" s="2"/>
    </row>
    <row r="406" spans="1:12" ht="15.75">
      <c r="A406" s="9"/>
      <c r="B406" s="10"/>
      <c r="C406" s="9"/>
      <c r="D406" s="10"/>
      <c r="E406" s="10"/>
      <c r="F406" s="17"/>
      <c r="G406" s="17"/>
      <c r="H406" s="10"/>
      <c r="I406" s="1"/>
      <c r="J406" s="1"/>
      <c r="K406" s="1"/>
      <c r="L406" s="2"/>
    </row>
    <row r="407" spans="1:12" ht="15.75">
      <c r="A407" s="9"/>
      <c r="B407" s="10"/>
      <c r="C407" s="9"/>
      <c r="D407" s="10"/>
      <c r="E407" s="10"/>
      <c r="F407" s="17"/>
      <c r="G407" s="17"/>
      <c r="H407" s="10"/>
      <c r="I407" s="1"/>
      <c r="J407" s="1"/>
      <c r="K407" s="1"/>
      <c r="L407" s="2"/>
    </row>
    <row r="408" spans="1:12" ht="15.75">
      <c r="A408" s="9"/>
      <c r="B408" s="10"/>
      <c r="C408" s="9"/>
      <c r="D408" s="10"/>
      <c r="E408" s="10"/>
      <c r="F408" s="17"/>
      <c r="G408" s="17"/>
      <c r="H408" s="10"/>
      <c r="I408" s="1"/>
      <c r="J408" s="1"/>
      <c r="K408" s="1"/>
      <c r="L408" s="2"/>
    </row>
    <row r="409" spans="1:12" ht="15.75">
      <c r="A409" s="9"/>
      <c r="B409" s="10"/>
      <c r="C409" s="9"/>
      <c r="D409" s="10"/>
      <c r="E409" s="10"/>
      <c r="F409" s="17"/>
      <c r="G409" s="17"/>
      <c r="H409" s="10"/>
      <c r="I409" s="1"/>
      <c r="J409" s="1"/>
      <c r="K409" s="1"/>
      <c r="L409" s="2"/>
    </row>
    <row r="410" spans="1:12" ht="15.75">
      <c r="A410" s="9"/>
      <c r="B410" s="10"/>
      <c r="C410" s="9"/>
      <c r="D410" s="10"/>
      <c r="E410" s="10"/>
      <c r="F410" s="17"/>
      <c r="G410" s="17"/>
      <c r="H410" s="10"/>
      <c r="I410" s="1"/>
      <c r="J410" s="1"/>
      <c r="K410" s="1"/>
      <c r="L410" s="2"/>
    </row>
    <row r="411" spans="1:12" ht="15.75">
      <c r="A411" s="9"/>
      <c r="B411" s="10"/>
      <c r="C411" s="9"/>
      <c r="D411" s="10"/>
      <c r="E411" s="10"/>
      <c r="F411" s="17"/>
      <c r="G411" s="17"/>
      <c r="H411" s="10"/>
      <c r="I411" s="1"/>
      <c r="J411" s="1"/>
      <c r="K411" s="1"/>
      <c r="L411" s="2"/>
    </row>
    <row r="412" spans="1:12" ht="15.75">
      <c r="A412" s="9"/>
      <c r="B412" s="10"/>
      <c r="C412" s="9"/>
      <c r="D412" s="10"/>
      <c r="E412" s="10"/>
      <c r="F412" s="17"/>
      <c r="G412" s="17"/>
      <c r="H412" s="10"/>
      <c r="I412" s="1"/>
      <c r="J412" s="1"/>
      <c r="K412" s="1"/>
      <c r="L412" s="2"/>
    </row>
    <row r="413" spans="1:12" ht="15.75">
      <c r="A413" s="9"/>
      <c r="B413" s="10"/>
      <c r="C413" s="9"/>
      <c r="D413" s="10"/>
      <c r="E413" s="10"/>
      <c r="F413" s="17"/>
      <c r="G413" s="17"/>
      <c r="H413" s="10"/>
      <c r="I413" s="1"/>
      <c r="J413" s="1"/>
      <c r="K413" s="1"/>
      <c r="L413" s="2"/>
    </row>
    <row r="414" spans="1:12" ht="15.75">
      <c r="A414" s="9"/>
      <c r="B414" s="10"/>
      <c r="C414" s="9"/>
      <c r="D414" s="10"/>
      <c r="E414" s="10"/>
      <c r="F414" s="17"/>
      <c r="G414" s="17"/>
      <c r="H414" s="10"/>
      <c r="I414" s="1"/>
      <c r="J414" s="1"/>
      <c r="K414" s="1"/>
      <c r="L414" s="2"/>
    </row>
    <row r="415" spans="1:12" ht="15.75">
      <c r="A415" s="9"/>
      <c r="B415" s="10"/>
      <c r="C415" s="9"/>
      <c r="D415" s="10"/>
      <c r="E415" s="10"/>
      <c r="F415" s="17"/>
      <c r="G415" s="17"/>
      <c r="H415" s="10"/>
      <c r="I415" s="1"/>
      <c r="J415" s="1"/>
      <c r="K415" s="1"/>
      <c r="L415" s="2"/>
    </row>
    <row r="416" spans="1:12" ht="15.75">
      <c r="A416" s="9"/>
      <c r="B416" s="10"/>
      <c r="C416" s="9"/>
      <c r="D416" s="10"/>
      <c r="E416" s="10"/>
      <c r="F416" s="17"/>
      <c r="G416" s="17"/>
      <c r="H416" s="10"/>
      <c r="I416" s="1"/>
      <c r="J416" s="1"/>
      <c r="K416" s="1"/>
      <c r="L416" s="2"/>
    </row>
    <row r="417" spans="1:12" ht="15.75">
      <c r="A417" s="9"/>
      <c r="B417" s="10"/>
      <c r="C417" s="9"/>
      <c r="D417" s="10"/>
      <c r="E417" s="10"/>
      <c r="F417" s="17"/>
      <c r="G417" s="17"/>
      <c r="H417" s="10"/>
      <c r="I417" s="1"/>
      <c r="J417" s="1"/>
      <c r="K417" s="1"/>
      <c r="L417" s="2"/>
    </row>
    <row r="418" spans="1:12" ht="15.75">
      <c r="A418" s="9"/>
      <c r="B418" s="10"/>
      <c r="C418" s="9"/>
      <c r="D418" s="10"/>
      <c r="E418" s="10"/>
      <c r="F418" s="17"/>
      <c r="G418" s="17"/>
      <c r="H418" s="10"/>
      <c r="I418" s="1"/>
      <c r="J418" s="1"/>
      <c r="K418" s="1"/>
      <c r="L418" s="2"/>
    </row>
    <row r="419" spans="1:12" ht="15.75">
      <c r="A419" s="9"/>
      <c r="B419" s="10"/>
      <c r="C419" s="9"/>
      <c r="D419" s="10"/>
      <c r="E419" s="10"/>
      <c r="F419" s="17"/>
      <c r="G419" s="17"/>
      <c r="H419" s="10"/>
      <c r="I419" s="1"/>
      <c r="J419" s="1"/>
      <c r="K419" s="1"/>
      <c r="L419" s="2"/>
    </row>
    <row r="420" spans="1:12" ht="15.75">
      <c r="A420" s="9"/>
      <c r="B420" s="10"/>
      <c r="C420" s="9"/>
      <c r="D420" s="10"/>
      <c r="E420" s="10"/>
      <c r="F420" s="17"/>
      <c r="G420" s="17"/>
      <c r="H420" s="10"/>
      <c r="I420" s="1"/>
      <c r="J420" s="1"/>
      <c r="K420" s="1"/>
      <c r="L420" s="2"/>
    </row>
    <row r="421" spans="1:12" ht="15.75">
      <c r="A421" s="9"/>
      <c r="B421" s="10"/>
      <c r="C421" s="9"/>
      <c r="D421" s="10"/>
      <c r="E421" s="10"/>
      <c r="F421" s="17"/>
      <c r="G421" s="17"/>
      <c r="H421" s="10"/>
      <c r="I421" s="1"/>
      <c r="J421" s="1"/>
      <c r="K421" s="1"/>
      <c r="L421" s="2"/>
    </row>
    <row r="422" spans="1:12" ht="15.75">
      <c r="A422" s="9"/>
      <c r="B422" s="10"/>
      <c r="C422" s="9"/>
      <c r="D422" s="10"/>
      <c r="E422" s="10"/>
      <c r="F422" s="17"/>
      <c r="G422" s="17"/>
      <c r="H422" s="10"/>
      <c r="I422" s="1"/>
      <c r="J422" s="1"/>
      <c r="K422" s="1"/>
      <c r="L422" s="2"/>
    </row>
    <row r="423" spans="1:12" ht="15.75">
      <c r="A423" s="9"/>
      <c r="B423" s="10"/>
      <c r="C423" s="9"/>
      <c r="D423" s="10"/>
      <c r="E423" s="10"/>
      <c r="F423" s="17"/>
      <c r="G423" s="17"/>
      <c r="H423" s="10"/>
      <c r="I423" s="1"/>
      <c r="J423" s="1"/>
      <c r="K423" s="1"/>
      <c r="L423" s="2"/>
    </row>
    <row r="424" spans="1:12" ht="15.75">
      <c r="A424" s="9"/>
      <c r="B424" s="10"/>
      <c r="C424" s="9"/>
      <c r="D424" s="10"/>
      <c r="E424" s="10"/>
      <c r="F424" s="17"/>
      <c r="G424" s="17"/>
      <c r="H424" s="10"/>
      <c r="I424" s="1"/>
      <c r="J424" s="1"/>
      <c r="K424" s="1"/>
      <c r="L424" s="2"/>
    </row>
    <row r="425" spans="1:12" ht="15.75">
      <c r="A425" s="9"/>
      <c r="B425" s="10"/>
      <c r="C425" s="9"/>
      <c r="D425" s="10"/>
      <c r="E425" s="10"/>
      <c r="F425" s="17"/>
      <c r="G425" s="17"/>
      <c r="H425" s="10"/>
      <c r="I425" s="1"/>
      <c r="J425" s="1"/>
      <c r="K425" s="1"/>
      <c r="L425" s="2"/>
    </row>
    <row r="426" spans="1:12" ht="15.75">
      <c r="A426" s="9"/>
      <c r="B426" s="10"/>
      <c r="C426" s="9"/>
      <c r="D426" s="10"/>
      <c r="E426" s="10"/>
      <c r="F426" s="17"/>
      <c r="G426" s="17"/>
      <c r="H426" s="10"/>
      <c r="I426" s="1"/>
      <c r="J426" s="1"/>
      <c r="K426" s="1"/>
      <c r="L426" s="2"/>
    </row>
    <row r="427" spans="1:12" ht="15.75">
      <c r="A427" s="9"/>
      <c r="B427" s="10"/>
      <c r="C427" s="9"/>
      <c r="D427" s="10"/>
      <c r="E427" s="10"/>
      <c r="F427" s="17"/>
      <c r="G427" s="17"/>
      <c r="H427" s="10"/>
      <c r="I427" s="1"/>
      <c r="J427" s="1"/>
      <c r="K427" s="1"/>
      <c r="L427" s="2"/>
    </row>
    <row r="428" spans="1:12" ht="15.75">
      <c r="A428" s="9"/>
      <c r="B428" s="10"/>
      <c r="C428" s="9"/>
      <c r="D428" s="10"/>
      <c r="E428" s="10"/>
      <c r="F428" s="17"/>
      <c r="G428" s="17"/>
      <c r="H428" s="10"/>
      <c r="I428" s="1"/>
      <c r="J428" s="1"/>
      <c r="K428" s="1"/>
      <c r="L428" s="2"/>
    </row>
    <row r="429" spans="1:12" ht="15.75">
      <c r="A429" s="9"/>
      <c r="B429" s="10"/>
      <c r="C429" s="9"/>
      <c r="D429" s="10"/>
      <c r="E429" s="10"/>
      <c r="F429" s="17"/>
      <c r="G429" s="17"/>
      <c r="H429" s="10"/>
      <c r="I429" s="1"/>
      <c r="J429" s="1"/>
      <c r="K429" s="1"/>
      <c r="L429" s="2"/>
    </row>
    <row r="430" spans="1:12" ht="15.75">
      <c r="A430" s="9"/>
      <c r="B430" s="10"/>
      <c r="C430" s="9"/>
      <c r="D430" s="10"/>
      <c r="E430" s="10"/>
      <c r="F430" s="17"/>
      <c r="G430" s="17"/>
      <c r="H430" s="10"/>
      <c r="I430" s="1"/>
      <c r="J430" s="1"/>
      <c r="K430" s="1"/>
      <c r="L430" s="2"/>
    </row>
    <row r="431" spans="1:12" ht="15.75">
      <c r="A431" s="9"/>
      <c r="B431" s="10"/>
      <c r="C431" s="9"/>
      <c r="D431" s="10"/>
      <c r="E431" s="10"/>
      <c r="F431" s="17"/>
      <c r="G431" s="17"/>
      <c r="H431" s="10"/>
      <c r="I431" s="1"/>
      <c r="J431" s="1"/>
      <c r="K431" s="1"/>
      <c r="L431" s="2"/>
    </row>
    <row r="432" spans="1:12" ht="15.75">
      <c r="A432" s="9"/>
      <c r="B432" s="10"/>
      <c r="C432" s="9"/>
      <c r="D432" s="10"/>
      <c r="E432" s="10"/>
      <c r="F432" s="17"/>
      <c r="G432" s="17"/>
      <c r="H432" s="10"/>
      <c r="I432" s="1"/>
      <c r="J432" s="1"/>
      <c r="K432" s="1"/>
      <c r="L432" s="2"/>
    </row>
    <row r="433" spans="1:12" ht="15.75">
      <c r="A433" s="9"/>
      <c r="B433" s="10"/>
      <c r="C433" s="9"/>
      <c r="D433" s="10"/>
      <c r="E433" s="10"/>
      <c r="F433" s="17"/>
      <c r="G433" s="17"/>
      <c r="H433" s="10"/>
      <c r="I433" s="1"/>
      <c r="J433" s="1"/>
      <c r="K433" s="1"/>
      <c r="L433" s="2"/>
    </row>
    <row r="434" spans="1:12" ht="15.75">
      <c r="A434" s="9"/>
      <c r="B434" s="10"/>
      <c r="C434" s="9"/>
      <c r="D434" s="10"/>
      <c r="E434" s="10"/>
      <c r="F434" s="17"/>
      <c r="G434" s="17"/>
      <c r="H434" s="10"/>
      <c r="I434" s="1"/>
      <c r="J434" s="1"/>
      <c r="K434" s="1"/>
      <c r="L434" s="2"/>
    </row>
    <row r="435" spans="1:12" ht="15.75">
      <c r="A435" s="9"/>
      <c r="B435" s="10"/>
      <c r="C435" s="9"/>
      <c r="D435" s="10"/>
      <c r="E435" s="10"/>
      <c r="F435" s="17"/>
      <c r="G435" s="17"/>
      <c r="H435" s="10"/>
      <c r="I435" s="1"/>
      <c r="J435" s="1"/>
      <c r="K435" s="1"/>
      <c r="L435" s="2"/>
    </row>
    <row r="436" spans="1:12" ht="15.75">
      <c r="A436" s="9"/>
      <c r="B436" s="10"/>
      <c r="C436" s="9"/>
      <c r="D436" s="10"/>
      <c r="E436" s="10"/>
      <c r="F436" s="17"/>
      <c r="G436" s="17"/>
      <c r="H436" s="10"/>
      <c r="I436" s="1"/>
      <c r="J436" s="1"/>
      <c r="K436" s="1"/>
      <c r="L436" s="2"/>
    </row>
    <row r="437" spans="1:12" ht="15.75">
      <c r="A437" s="9"/>
      <c r="B437" s="10"/>
      <c r="C437" s="9"/>
      <c r="D437" s="10"/>
      <c r="E437" s="10"/>
      <c r="F437" s="17"/>
      <c r="G437" s="17"/>
      <c r="H437" s="10"/>
      <c r="I437" s="1"/>
      <c r="J437" s="1"/>
      <c r="K437" s="1"/>
      <c r="L437" s="2"/>
    </row>
    <row r="438" spans="1:12" ht="15.75">
      <c r="A438" s="9"/>
      <c r="B438" s="10"/>
      <c r="C438" s="9"/>
      <c r="D438" s="10"/>
      <c r="E438" s="10"/>
      <c r="F438" s="17"/>
      <c r="G438" s="17"/>
      <c r="H438" s="10"/>
      <c r="I438" s="1"/>
      <c r="J438" s="1"/>
      <c r="K438" s="1"/>
      <c r="L438" s="2"/>
    </row>
    <row r="439" spans="1:12" ht="15.75">
      <c r="A439" s="9"/>
      <c r="B439" s="10"/>
      <c r="C439" s="9"/>
      <c r="D439" s="10"/>
      <c r="E439" s="10"/>
      <c r="F439" s="17"/>
      <c r="G439" s="17"/>
      <c r="H439" s="10"/>
      <c r="I439" s="1"/>
      <c r="J439" s="1"/>
      <c r="K439" s="1"/>
      <c r="L439" s="2"/>
    </row>
    <row r="440" spans="1:12" ht="15.75">
      <c r="A440" s="9"/>
      <c r="B440" s="10"/>
      <c r="C440" s="9"/>
      <c r="D440" s="10"/>
      <c r="E440" s="10"/>
      <c r="F440" s="17"/>
      <c r="G440" s="17"/>
      <c r="H440" s="10"/>
      <c r="I440" s="1"/>
      <c r="J440" s="1"/>
      <c r="K440" s="1"/>
      <c r="L440" s="2"/>
    </row>
    <row r="441" spans="1:12" ht="15.75">
      <c r="A441" s="9"/>
      <c r="B441" s="10"/>
      <c r="C441" s="9"/>
      <c r="D441" s="10"/>
      <c r="E441" s="10"/>
      <c r="F441" s="17"/>
      <c r="G441" s="17"/>
      <c r="H441" s="10"/>
      <c r="I441" s="1"/>
      <c r="J441" s="1"/>
      <c r="K441" s="1"/>
      <c r="L441" s="2"/>
    </row>
    <row r="442" spans="1:12" ht="15.75">
      <c r="A442" s="9"/>
      <c r="B442" s="10"/>
      <c r="C442" s="9"/>
      <c r="D442" s="10"/>
      <c r="E442" s="10"/>
      <c r="F442" s="17"/>
      <c r="G442" s="17"/>
      <c r="H442" s="10"/>
      <c r="I442" s="1"/>
      <c r="J442" s="1"/>
      <c r="K442" s="1"/>
      <c r="L442" s="2"/>
    </row>
    <row r="443" spans="1:12" ht="15.75">
      <c r="A443" s="9"/>
      <c r="B443" s="10"/>
      <c r="C443" s="9"/>
      <c r="D443" s="10"/>
      <c r="E443" s="10"/>
      <c r="F443" s="17"/>
      <c r="G443" s="17"/>
      <c r="H443" s="10"/>
      <c r="I443" s="1"/>
      <c r="J443" s="1"/>
      <c r="K443" s="1"/>
      <c r="L443" s="2"/>
    </row>
    <row r="444" spans="1:12" ht="15.75">
      <c r="A444" s="9"/>
      <c r="B444" s="10"/>
      <c r="C444" s="9"/>
      <c r="D444" s="10"/>
      <c r="E444" s="10"/>
      <c r="F444" s="17"/>
      <c r="G444" s="17"/>
      <c r="H444" s="10"/>
      <c r="I444" s="1"/>
      <c r="J444" s="1"/>
      <c r="K444" s="1"/>
      <c r="L444" s="2"/>
    </row>
    <row r="445" spans="1:12" ht="15.75">
      <c r="A445" s="9"/>
      <c r="B445" s="10"/>
      <c r="C445" s="9"/>
      <c r="D445" s="10"/>
      <c r="E445" s="10"/>
      <c r="F445" s="17"/>
      <c r="G445" s="17"/>
      <c r="H445" s="10"/>
      <c r="I445" s="1"/>
      <c r="J445" s="1"/>
      <c r="K445" s="1"/>
      <c r="L445" s="2"/>
    </row>
    <row r="446" spans="1:12" ht="15.75">
      <c r="A446" s="9"/>
      <c r="B446" s="10"/>
      <c r="C446" s="9"/>
      <c r="D446" s="10"/>
      <c r="E446" s="10"/>
      <c r="F446" s="17"/>
      <c r="G446" s="17"/>
      <c r="H446" s="10"/>
      <c r="I446" s="1"/>
      <c r="J446" s="1"/>
      <c r="K446" s="1"/>
      <c r="L446" s="2"/>
    </row>
    <row r="447" spans="1:12" ht="15.75">
      <c r="A447" s="9"/>
      <c r="B447" s="10"/>
      <c r="C447" s="9"/>
      <c r="D447" s="10"/>
      <c r="E447" s="10"/>
      <c r="F447" s="17"/>
      <c r="G447" s="17"/>
      <c r="H447" s="10"/>
      <c r="I447" s="1"/>
      <c r="J447" s="1"/>
      <c r="K447" s="1"/>
      <c r="L447" s="2"/>
    </row>
    <row r="448" spans="1:12" ht="15.75">
      <c r="A448" s="9"/>
      <c r="B448" s="10"/>
      <c r="C448" s="9"/>
      <c r="D448" s="10"/>
      <c r="E448" s="10"/>
      <c r="F448" s="17"/>
      <c r="G448" s="17"/>
      <c r="H448" s="10"/>
      <c r="I448" s="1"/>
      <c r="J448" s="1"/>
      <c r="K448" s="1"/>
      <c r="L448" s="2"/>
    </row>
    <row r="449" spans="1:12" ht="15.75">
      <c r="A449" s="9"/>
      <c r="B449" s="10"/>
      <c r="C449" s="9"/>
      <c r="D449" s="10"/>
      <c r="E449" s="10"/>
      <c r="F449" s="17"/>
      <c r="G449" s="17"/>
      <c r="H449" s="10"/>
      <c r="I449" s="1"/>
      <c r="J449" s="1"/>
      <c r="K449" s="1"/>
      <c r="L449" s="2"/>
    </row>
    <row r="450" spans="1:12" ht="15.75">
      <c r="A450" s="9"/>
      <c r="B450" s="10"/>
      <c r="C450" s="9"/>
      <c r="D450" s="10"/>
      <c r="E450" s="10"/>
      <c r="F450" s="17"/>
      <c r="G450" s="17"/>
      <c r="H450" s="10"/>
      <c r="I450" s="1"/>
      <c r="J450" s="1"/>
      <c r="K450" s="1"/>
      <c r="L450" s="2"/>
    </row>
    <row r="451" spans="1:12" ht="15.75">
      <c r="A451" s="9"/>
      <c r="B451" s="10"/>
      <c r="C451" s="9"/>
      <c r="D451" s="10"/>
      <c r="E451" s="10"/>
      <c r="F451" s="17"/>
      <c r="G451" s="17"/>
      <c r="H451" s="10"/>
      <c r="I451" s="1"/>
      <c r="J451" s="1"/>
      <c r="K451" s="1"/>
      <c r="L451" s="2"/>
    </row>
    <row r="452" spans="1:12" ht="15.75">
      <c r="A452" s="9"/>
      <c r="B452" s="10"/>
      <c r="C452" s="9"/>
      <c r="D452" s="10"/>
      <c r="E452" s="10"/>
      <c r="F452" s="17"/>
      <c r="G452" s="17"/>
      <c r="H452" s="10"/>
      <c r="I452" s="1"/>
      <c r="J452" s="1"/>
      <c r="K452" s="1"/>
      <c r="L452" s="2"/>
    </row>
    <row r="453" spans="1:12" ht="15.75">
      <c r="A453" s="9"/>
      <c r="B453" s="10"/>
      <c r="C453" s="9"/>
      <c r="D453" s="10"/>
      <c r="E453" s="10"/>
      <c r="F453" s="17"/>
      <c r="G453" s="17"/>
      <c r="H453" s="10"/>
      <c r="I453" s="1"/>
      <c r="J453" s="1"/>
      <c r="K453" s="1"/>
      <c r="L453" s="2"/>
    </row>
    <row r="454" spans="1:12" ht="15.75">
      <c r="A454" s="9"/>
      <c r="B454" s="10"/>
      <c r="C454" s="9"/>
      <c r="D454" s="10"/>
      <c r="E454" s="10"/>
      <c r="F454" s="17"/>
      <c r="G454" s="17"/>
      <c r="H454" s="10"/>
      <c r="I454" s="1"/>
      <c r="J454" s="1"/>
      <c r="K454" s="1"/>
      <c r="L454" s="2"/>
    </row>
    <row r="455" spans="1:12" ht="15.75">
      <c r="A455" s="9"/>
      <c r="B455" s="10"/>
      <c r="C455" s="9"/>
      <c r="D455" s="10"/>
      <c r="E455" s="10"/>
      <c r="F455" s="17"/>
      <c r="G455" s="17"/>
      <c r="H455" s="10"/>
      <c r="I455" s="1"/>
      <c r="J455" s="1"/>
      <c r="K455" s="1"/>
      <c r="L455" s="2"/>
    </row>
    <row r="456" spans="1:12" ht="15.75">
      <c r="A456" s="9"/>
      <c r="B456" s="10"/>
      <c r="C456" s="9"/>
      <c r="D456" s="10"/>
      <c r="E456" s="10"/>
      <c r="F456" s="17"/>
      <c r="G456" s="17"/>
      <c r="H456" s="10"/>
      <c r="I456" s="1"/>
      <c r="J456" s="1"/>
      <c r="K456" s="1"/>
      <c r="L456" s="2"/>
    </row>
    <row r="457" spans="1:12" ht="15.75">
      <c r="A457" s="9"/>
      <c r="B457" s="10"/>
      <c r="C457" s="9"/>
      <c r="D457" s="10"/>
      <c r="E457" s="10"/>
      <c r="F457" s="17"/>
      <c r="G457" s="17"/>
      <c r="H457" s="10"/>
      <c r="I457" s="1"/>
      <c r="J457" s="1"/>
      <c r="K457" s="1"/>
      <c r="L457" s="2"/>
    </row>
    <row r="458" spans="1:12" ht="15.75">
      <c r="A458" s="9"/>
      <c r="B458" s="10"/>
      <c r="C458" s="9"/>
      <c r="D458" s="10"/>
      <c r="E458" s="10"/>
      <c r="F458" s="17"/>
      <c r="G458" s="17"/>
      <c r="H458" s="10"/>
      <c r="I458" s="1"/>
      <c r="J458" s="1"/>
      <c r="K458" s="1"/>
      <c r="L458" s="2"/>
    </row>
    <row r="459" spans="1:12" ht="15.75">
      <c r="A459" s="9"/>
      <c r="B459" s="10"/>
      <c r="C459" s="9"/>
      <c r="D459" s="10"/>
      <c r="E459" s="10"/>
      <c r="F459" s="17"/>
      <c r="G459" s="17"/>
      <c r="H459" s="10"/>
      <c r="I459" s="1"/>
      <c r="J459" s="1"/>
      <c r="K459" s="1"/>
      <c r="L459" s="2"/>
    </row>
    <row r="460" spans="1:12" ht="15.75">
      <c r="A460" s="9"/>
      <c r="B460" s="10"/>
      <c r="C460" s="9"/>
      <c r="D460" s="10"/>
      <c r="E460" s="10"/>
      <c r="F460" s="17"/>
      <c r="G460" s="17"/>
      <c r="H460" s="10"/>
      <c r="I460" s="1"/>
      <c r="J460" s="1"/>
      <c r="K460" s="1"/>
      <c r="L460" s="2"/>
    </row>
    <row r="461" spans="1:12" ht="15.75">
      <c r="A461" s="9"/>
      <c r="B461" s="10"/>
      <c r="C461" s="9"/>
      <c r="D461" s="10"/>
      <c r="E461" s="10"/>
      <c r="F461" s="17"/>
      <c r="G461" s="17"/>
      <c r="H461" s="10"/>
      <c r="I461" s="1"/>
      <c r="J461" s="1"/>
      <c r="K461" s="1"/>
      <c r="L461" s="2"/>
    </row>
    <row r="462" spans="1:12" ht="15.75">
      <c r="A462" s="9"/>
      <c r="B462" s="10"/>
      <c r="C462" s="9"/>
      <c r="D462" s="10"/>
      <c r="E462" s="10"/>
      <c r="F462" s="17"/>
      <c r="G462" s="17"/>
      <c r="H462" s="10"/>
      <c r="I462" s="1"/>
      <c r="J462" s="1"/>
      <c r="K462" s="1"/>
      <c r="L462" s="2"/>
    </row>
    <row r="463" spans="1:12" ht="15.75">
      <c r="A463" s="9"/>
      <c r="B463" s="10"/>
      <c r="C463" s="9"/>
      <c r="D463" s="10"/>
      <c r="E463" s="10"/>
      <c r="F463" s="17"/>
      <c r="G463" s="17"/>
      <c r="H463" s="10"/>
      <c r="I463" s="1"/>
      <c r="J463" s="1"/>
      <c r="K463" s="1"/>
      <c r="L463" s="2"/>
    </row>
    <row r="464" spans="1:12" ht="15.75">
      <c r="A464" s="9"/>
      <c r="B464" s="10"/>
      <c r="C464" s="9"/>
      <c r="D464" s="10"/>
      <c r="E464" s="10"/>
      <c r="F464" s="17"/>
      <c r="G464" s="17"/>
      <c r="H464" s="10"/>
      <c r="I464" s="1"/>
      <c r="J464" s="1"/>
      <c r="K464" s="1"/>
      <c r="L464" s="2"/>
    </row>
    <row r="465" spans="1:12" ht="15.75">
      <c r="A465" s="9"/>
      <c r="B465" s="10"/>
      <c r="C465" s="9"/>
      <c r="D465" s="10"/>
      <c r="E465" s="10"/>
      <c r="F465" s="17"/>
      <c r="G465" s="17"/>
      <c r="H465" s="10"/>
      <c r="I465" s="1"/>
      <c r="J465" s="1"/>
      <c r="K465" s="1"/>
      <c r="L465" s="2"/>
    </row>
    <row r="466" spans="1:12" ht="15.75">
      <c r="A466" s="9"/>
      <c r="B466" s="10"/>
      <c r="C466" s="9"/>
      <c r="D466" s="10"/>
      <c r="E466" s="10"/>
      <c r="F466" s="17"/>
      <c r="G466" s="17"/>
      <c r="H466" s="10"/>
      <c r="I466" s="1"/>
      <c r="J466" s="1"/>
      <c r="K466" s="1"/>
      <c r="L466" s="2"/>
    </row>
    <row r="467" spans="1:12" ht="15.75">
      <c r="A467" s="9"/>
      <c r="B467" s="10"/>
      <c r="C467" s="9"/>
      <c r="D467" s="10"/>
      <c r="E467" s="10"/>
      <c r="F467" s="17"/>
      <c r="G467" s="17"/>
      <c r="H467" s="10"/>
      <c r="I467" s="1"/>
      <c r="J467" s="1"/>
      <c r="K467" s="1"/>
      <c r="L467" s="2"/>
    </row>
    <row r="468" spans="1:12" ht="15.75">
      <c r="A468" s="9"/>
      <c r="B468" s="10"/>
      <c r="C468" s="9"/>
      <c r="D468" s="10"/>
      <c r="E468" s="10"/>
      <c r="F468" s="17"/>
      <c r="G468" s="17"/>
      <c r="H468" s="10"/>
      <c r="I468" s="1"/>
      <c r="J468" s="1"/>
      <c r="K468" s="1"/>
      <c r="L468" s="2"/>
    </row>
    <row r="469" spans="1:12" ht="15.75">
      <c r="A469" s="9"/>
      <c r="B469" s="10"/>
      <c r="C469" s="9"/>
      <c r="D469" s="10"/>
      <c r="E469" s="10"/>
      <c r="F469" s="17"/>
      <c r="G469" s="17"/>
      <c r="H469" s="10"/>
      <c r="I469" s="1"/>
      <c r="J469" s="1"/>
      <c r="K469" s="1"/>
      <c r="L469" s="2"/>
    </row>
    <row r="470" spans="1:12" ht="15.75">
      <c r="A470" s="9"/>
      <c r="B470" s="10"/>
      <c r="C470" s="9"/>
      <c r="D470" s="10"/>
      <c r="E470" s="10"/>
      <c r="F470" s="17"/>
      <c r="G470" s="17"/>
      <c r="H470" s="10"/>
      <c r="I470" s="1"/>
      <c r="J470" s="1"/>
      <c r="K470" s="1"/>
      <c r="L470" s="2"/>
    </row>
    <row r="471" spans="1:12" ht="15.75">
      <c r="A471" s="9"/>
      <c r="B471" s="10"/>
      <c r="C471" s="9"/>
      <c r="D471" s="10"/>
      <c r="E471" s="10"/>
      <c r="F471" s="17"/>
      <c r="G471" s="17"/>
      <c r="H471" s="10"/>
      <c r="I471" s="1"/>
      <c r="J471" s="1"/>
      <c r="K471" s="1"/>
      <c r="L471" s="2"/>
    </row>
    <row r="472" spans="1:12" ht="15.75">
      <c r="A472" s="9"/>
      <c r="B472" s="10"/>
      <c r="C472" s="9"/>
      <c r="D472" s="10"/>
      <c r="E472" s="10"/>
      <c r="F472" s="17"/>
      <c r="G472" s="17"/>
      <c r="H472" s="10"/>
      <c r="I472" s="1"/>
      <c r="J472" s="1"/>
      <c r="K472" s="1"/>
      <c r="L472" s="2"/>
    </row>
    <row r="473" spans="1:12">
      <c r="A473" s="19"/>
      <c r="B473" s="1"/>
      <c r="C473" s="32"/>
      <c r="D473" s="20"/>
      <c r="E473" s="1"/>
      <c r="F473" s="21"/>
      <c r="G473" s="21"/>
      <c r="H473" s="1"/>
      <c r="I473" s="1"/>
      <c r="J473" s="1"/>
      <c r="K473" s="1"/>
      <c r="L473" s="1"/>
    </row>
    <row r="474" spans="1:12">
      <c r="A474" s="19"/>
      <c r="B474" s="1"/>
      <c r="C474" s="32"/>
      <c r="D474" s="20"/>
      <c r="E474" s="1"/>
      <c r="F474" s="21"/>
      <c r="G474" s="21"/>
      <c r="H474" s="1"/>
      <c r="I474" s="1"/>
      <c r="J474" s="1"/>
      <c r="K474" s="1"/>
      <c r="L474" s="1"/>
    </row>
    <row r="475" spans="1:12">
      <c r="A475" s="19"/>
      <c r="B475" s="1"/>
      <c r="C475" s="32"/>
      <c r="D475" s="20"/>
      <c r="E475" s="1"/>
      <c r="F475" s="21"/>
      <c r="G475" s="21"/>
      <c r="H475" s="1"/>
      <c r="I475" s="1"/>
      <c r="J475" s="1"/>
      <c r="K475" s="1"/>
      <c r="L475" s="1"/>
    </row>
    <row r="476" spans="1:12">
      <c r="A476" s="19"/>
      <c r="B476" s="1"/>
      <c r="C476" s="32"/>
      <c r="D476" s="20"/>
      <c r="E476" s="1"/>
      <c r="F476" s="21"/>
      <c r="G476" s="21"/>
      <c r="H476" s="1"/>
      <c r="I476" s="1"/>
      <c r="J476" s="1"/>
      <c r="K476" s="1"/>
      <c r="L476" s="1"/>
    </row>
    <row r="477" spans="1:12">
      <c r="A477" s="19"/>
      <c r="B477" s="1"/>
      <c r="C477" s="32"/>
      <c r="D477" s="20"/>
      <c r="E477" s="1"/>
      <c r="F477" s="21"/>
      <c r="G477" s="21"/>
      <c r="H477" s="1"/>
      <c r="I477" s="1"/>
      <c r="J477" s="1"/>
      <c r="K477" s="1"/>
      <c r="L477" s="1"/>
    </row>
    <row r="478" spans="1:12">
      <c r="A478" s="19"/>
      <c r="B478" s="1"/>
      <c r="C478" s="32"/>
      <c r="D478" s="20"/>
      <c r="E478" s="1"/>
      <c r="F478" s="21"/>
      <c r="G478" s="21"/>
      <c r="H478" s="1"/>
      <c r="I478" s="1"/>
      <c r="J478" s="1"/>
      <c r="K478" s="1"/>
      <c r="L478" s="1"/>
    </row>
    <row r="479" spans="1:12">
      <c r="A479" s="19"/>
      <c r="B479" s="1"/>
      <c r="C479" s="32"/>
      <c r="D479" s="20"/>
      <c r="E479" s="1"/>
      <c r="F479" s="21"/>
      <c r="G479" s="21"/>
      <c r="H479" s="1"/>
      <c r="I479" s="1"/>
      <c r="J479" s="1"/>
      <c r="K479" s="1"/>
      <c r="L479" s="1"/>
    </row>
    <row r="480" spans="1:12">
      <c r="A480" s="19"/>
      <c r="B480" s="1"/>
      <c r="C480" s="32"/>
      <c r="D480" s="20"/>
      <c r="E480" s="1"/>
      <c r="F480" s="21"/>
      <c r="G480" s="21"/>
      <c r="H480" s="1"/>
      <c r="I480" s="1"/>
      <c r="J480" s="1"/>
      <c r="K480" s="1"/>
      <c r="L480" s="1"/>
    </row>
    <row r="481" spans="1:12">
      <c r="A481" s="19"/>
      <c r="B481" s="1"/>
      <c r="C481" s="32"/>
      <c r="D481" s="20"/>
      <c r="E481" s="1"/>
      <c r="F481" s="21"/>
      <c r="G481" s="21"/>
      <c r="H481" s="1"/>
      <c r="I481" s="1"/>
      <c r="J481" s="1"/>
      <c r="K481" s="1"/>
      <c r="L481" s="1"/>
    </row>
    <row r="482" spans="1:12">
      <c r="A482" s="19"/>
      <c r="B482" s="1"/>
      <c r="C482" s="32"/>
      <c r="D482" s="20"/>
      <c r="E482" s="1"/>
      <c r="F482" s="21"/>
      <c r="G482" s="21"/>
      <c r="H482" s="1"/>
      <c r="I482" s="1"/>
      <c r="J482" s="1"/>
      <c r="K482" s="1"/>
      <c r="L482" s="1"/>
    </row>
    <row r="483" spans="1:12">
      <c r="A483" s="19"/>
      <c r="B483" s="1"/>
      <c r="C483" s="32"/>
      <c r="D483" s="20"/>
      <c r="E483" s="1"/>
      <c r="F483" s="21"/>
      <c r="G483" s="21"/>
      <c r="H483" s="1"/>
      <c r="I483" s="1"/>
      <c r="J483" s="1"/>
      <c r="K483" s="1"/>
      <c r="L483" s="1"/>
    </row>
    <row r="484" spans="1:12">
      <c r="A484" s="19"/>
      <c r="B484" s="1"/>
      <c r="C484" s="32"/>
      <c r="D484" s="20"/>
      <c r="E484" s="1"/>
      <c r="F484" s="21"/>
      <c r="G484" s="21"/>
      <c r="H484" s="1"/>
      <c r="I484" s="1"/>
      <c r="J484" s="1"/>
      <c r="K484" s="1"/>
      <c r="L484" s="1"/>
    </row>
    <row r="485" spans="1:12">
      <c r="A485" s="22"/>
      <c r="B485" s="1"/>
      <c r="C485" s="32"/>
      <c r="D485" s="20"/>
      <c r="E485" s="1"/>
      <c r="F485" s="21"/>
      <c r="G485" s="21"/>
      <c r="H485" s="1"/>
      <c r="I485" s="1"/>
      <c r="J485" s="1"/>
      <c r="K485" s="1"/>
      <c r="L485" s="1"/>
    </row>
    <row r="486" spans="1:12">
      <c r="A486" s="19"/>
      <c r="B486" s="1"/>
      <c r="C486" s="32"/>
      <c r="D486" s="20"/>
      <c r="E486" s="1"/>
      <c r="F486" s="21"/>
      <c r="G486" s="21"/>
      <c r="H486" s="1"/>
      <c r="I486" s="1"/>
      <c r="J486" s="1"/>
      <c r="K486" s="1"/>
      <c r="L486" s="1"/>
    </row>
    <row r="487" spans="1:12">
      <c r="A487" s="19"/>
      <c r="B487" s="1"/>
      <c r="C487" s="32"/>
      <c r="D487" s="20"/>
      <c r="E487" s="1"/>
      <c r="F487" s="21"/>
      <c r="G487" s="21"/>
      <c r="H487" s="1"/>
      <c r="I487" s="1"/>
      <c r="J487" s="1"/>
      <c r="K487" s="1"/>
      <c r="L487" s="1"/>
    </row>
    <row r="488" spans="1:12">
      <c r="A488" s="19"/>
      <c r="B488" s="1"/>
      <c r="C488" s="32"/>
      <c r="D488" s="20"/>
      <c r="E488" s="1"/>
      <c r="F488" s="21"/>
      <c r="G488" s="21"/>
      <c r="H488" s="1"/>
      <c r="I488" s="1"/>
      <c r="J488" s="1"/>
      <c r="K488" s="1"/>
      <c r="L488" s="1"/>
    </row>
    <row r="489" spans="1:12">
      <c r="A489" s="19"/>
      <c r="B489" s="1"/>
      <c r="C489" s="32"/>
      <c r="D489" s="20"/>
      <c r="E489" s="1"/>
      <c r="F489" s="21"/>
      <c r="G489" s="21"/>
      <c r="H489" s="1"/>
      <c r="I489" s="1"/>
      <c r="J489" s="1"/>
      <c r="K489" s="1"/>
      <c r="L489" s="1"/>
    </row>
    <row r="490" spans="1:12">
      <c r="A490" s="19"/>
      <c r="B490" s="1"/>
      <c r="C490" s="32"/>
      <c r="D490" s="20"/>
      <c r="E490" s="1"/>
      <c r="F490" s="21"/>
      <c r="G490" s="21"/>
      <c r="H490" s="1"/>
      <c r="I490" s="1"/>
      <c r="J490" s="1"/>
      <c r="K490" s="1"/>
      <c r="L490" s="1"/>
    </row>
    <row r="491" spans="1:12">
      <c r="A491" s="19"/>
      <c r="B491" s="1"/>
      <c r="C491" s="32"/>
      <c r="D491" s="20"/>
      <c r="E491" s="1"/>
      <c r="F491" s="21"/>
      <c r="G491" s="21"/>
      <c r="H491" s="1"/>
      <c r="I491" s="1"/>
      <c r="J491" s="1"/>
      <c r="K491" s="1"/>
      <c r="L491" s="1"/>
    </row>
    <row r="492" spans="1:12">
      <c r="A492" s="19"/>
      <c r="B492" s="1"/>
      <c r="C492" s="32"/>
      <c r="D492" s="20"/>
      <c r="E492" s="1"/>
      <c r="F492" s="21"/>
      <c r="G492" s="21"/>
      <c r="H492" s="1"/>
      <c r="I492" s="1"/>
      <c r="J492" s="1"/>
      <c r="K492" s="1"/>
      <c r="L492" s="1"/>
    </row>
    <row r="493" spans="1:12">
      <c r="A493" s="19"/>
      <c r="B493" s="1"/>
      <c r="C493" s="32"/>
      <c r="D493" s="20"/>
      <c r="E493" s="1"/>
      <c r="F493" s="21"/>
      <c r="G493" s="21"/>
      <c r="H493" s="1"/>
      <c r="I493" s="1"/>
      <c r="J493" s="1"/>
      <c r="K493" s="1"/>
      <c r="L493" s="1"/>
    </row>
    <row r="494" spans="1:12">
      <c r="A494" s="19"/>
      <c r="B494" s="1"/>
      <c r="C494" s="32"/>
      <c r="D494" s="20"/>
      <c r="E494" s="1"/>
      <c r="F494" s="21"/>
      <c r="G494" s="21"/>
      <c r="H494" s="1"/>
      <c r="I494" s="1"/>
      <c r="J494" s="1"/>
      <c r="K494" s="1"/>
      <c r="L494" s="1"/>
    </row>
    <row r="495" spans="1:12">
      <c r="A495" s="19"/>
      <c r="B495" s="1"/>
      <c r="C495" s="32"/>
      <c r="D495" s="20"/>
      <c r="E495" s="1"/>
      <c r="F495" s="21"/>
      <c r="G495" s="21"/>
      <c r="H495" s="1"/>
      <c r="I495" s="1"/>
      <c r="J495" s="1"/>
      <c r="K495" s="1"/>
      <c r="L495" s="1"/>
    </row>
    <row r="496" spans="1:12">
      <c r="A496" s="19"/>
      <c r="B496" s="1"/>
      <c r="C496" s="32"/>
      <c r="D496" s="20"/>
      <c r="E496" s="1"/>
      <c r="F496" s="21"/>
      <c r="G496" s="21"/>
      <c r="H496" s="1"/>
      <c r="I496" s="1"/>
      <c r="J496" s="1"/>
      <c r="K496" s="1"/>
      <c r="L496" s="1"/>
    </row>
    <row r="497" spans="1:12">
      <c r="A497" s="19"/>
      <c r="B497" s="1"/>
      <c r="C497" s="32"/>
      <c r="D497" s="20"/>
      <c r="E497" s="1"/>
      <c r="F497" s="21"/>
      <c r="G497" s="21"/>
      <c r="H497" s="1"/>
      <c r="I497" s="1"/>
      <c r="J497" s="1"/>
      <c r="K497" s="1"/>
      <c r="L497" s="1"/>
    </row>
    <row r="498" spans="1:12">
      <c r="A498" s="19"/>
      <c r="B498" s="1"/>
      <c r="C498" s="32"/>
      <c r="D498" s="20"/>
      <c r="E498" s="1"/>
      <c r="F498" s="21"/>
      <c r="G498" s="21"/>
      <c r="H498" s="1"/>
      <c r="I498" s="1"/>
      <c r="J498" s="1"/>
      <c r="K498" s="1"/>
      <c r="L498" s="1"/>
    </row>
    <row r="499" spans="1:12">
      <c r="A499" s="19"/>
      <c r="B499" s="1"/>
      <c r="C499" s="32"/>
      <c r="D499" s="20"/>
      <c r="E499" s="1"/>
      <c r="F499" s="21"/>
      <c r="G499" s="21"/>
      <c r="H499" s="1"/>
      <c r="I499" s="1"/>
      <c r="J499" s="1"/>
      <c r="K499" s="1"/>
      <c r="L499" s="1"/>
    </row>
    <row r="500" spans="1:12">
      <c r="A500" s="19"/>
      <c r="B500" s="1"/>
      <c r="C500" s="32"/>
      <c r="D500" s="20"/>
      <c r="E500" s="1"/>
      <c r="F500" s="21"/>
      <c r="G500" s="21"/>
      <c r="H500" s="1"/>
      <c r="I500" s="1"/>
      <c r="J500" s="1"/>
      <c r="K500" s="1"/>
      <c r="L500" s="1"/>
    </row>
    <row r="501" spans="1:12">
      <c r="A501" s="19"/>
      <c r="B501" s="1"/>
      <c r="C501" s="32"/>
      <c r="D501" s="20"/>
      <c r="E501" s="1"/>
      <c r="F501" s="21"/>
      <c r="G501" s="21"/>
      <c r="H501" s="1"/>
      <c r="I501" s="1"/>
      <c r="J501" s="1"/>
      <c r="K501" s="1"/>
      <c r="L501" s="1"/>
    </row>
    <row r="502" spans="1:12">
      <c r="A502" s="19"/>
      <c r="B502" s="1"/>
      <c r="C502" s="32"/>
      <c r="D502" s="20"/>
      <c r="E502" s="1"/>
      <c r="F502" s="21"/>
      <c r="G502" s="21"/>
      <c r="H502" s="1"/>
      <c r="I502" s="1"/>
      <c r="J502" s="1"/>
      <c r="K502" s="1"/>
      <c r="L502" s="1"/>
    </row>
    <row r="503" spans="1:12">
      <c r="A503" s="19"/>
      <c r="B503" s="1"/>
      <c r="C503" s="32"/>
      <c r="D503" s="20"/>
      <c r="E503" s="1"/>
      <c r="F503" s="21"/>
      <c r="G503" s="21"/>
      <c r="H503" s="1"/>
      <c r="I503" s="1"/>
      <c r="J503" s="1"/>
      <c r="K503" s="1"/>
      <c r="L503" s="1"/>
    </row>
    <row r="504" spans="1:12">
      <c r="A504" s="19"/>
      <c r="B504" s="1"/>
      <c r="C504" s="32"/>
      <c r="D504" s="20"/>
      <c r="E504" s="1"/>
      <c r="F504" s="21"/>
      <c r="G504" s="21"/>
      <c r="H504" s="1"/>
      <c r="I504" s="1"/>
      <c r="J504" s="1"/>
      <c r="K504" s="1"/>
      <c r="L504" s="1"/>
    </row>
    <row r="505" spans="1:12">
      <c r="A505" s="30"/>
      <c r="B505" s="2"/>
      <c r="C505" s="33"/>
      <c r="D505" s="23"/>
      <c r="E505" s="2"/>
      <c r="F505" s="24"/>
      <c r="G505" s="24"/>
      <c r="H505" s="2"/>
      <c r="I505" s="2"/>
      <c r="J505" s="1"/>
      <c r="K505" s="2"/>
      <c r="L505" s="2"/>
    </row>
    <row r="506" spans="1:12">
      <c r="A506" s="30"/>
      <c r="B506" s="2"/>
      <c r="C506" s="33"/>
      <c r="D506" s="23"/>
      <c r="E506" s="2"/>
      <c r="F506" s="24"/>
      <c r="G506" s="24"/>
      <c r="H506" s="2"/>
      <c r="I506" s="2"/>
      <c r="J506" s="1"/>
      <c r="K506" s="2"/>
      <c r="L506" s="2"/>
    </row>
    <row r="507" spans="1:12">
      <c r="A507" s="30"/>
      <c r="B507" s="2"/>
      <c r="C507" s="33"/>
      <c r="D507" s="23"/>
      <c r="E507" s="2"/>
      <c r="F507" s="24"/>
      <c r="G507" s="24"/>
      <c r="H507" s="2"/>
      <c r="I507" s="2"/>
      <c r="J507" s="1"/>
      <c r="K507" s="2"/>
      <c r="L507" s="2"/>
    </row>
    <row r="508" spans="1:12">
      <c r="A508" s="30"/>
      <c r="B508" s="2"/>
      <c r="C508" s="33"/>
      <c r="D508" s="23"/>
      <c r="E508" s="2"/>
      <c r="F508" s="24"/>
      <c r="G508" s="24"/>
      <c r="H508" s="2"/>
      <c r="I508" s="2"/>
      <c r="J508" s="1"/>
      <c r="K508" s="2"/>
      <c r="L508" s="2"/>
    </row>
    <row r="509" spans="1:12">
      <c r="A509" s="30"/>
      <c r="B509" s="2"/>
      <c r="C509" s="33"/>
      <c r="D509" s="23"/>
      <c r="E509" s="2"/>
      <c r="F509" s="24"/>
      <c r="G509" s="24"/>
      <c r="H509" s="2"/>
      <c r="I509" s="2"/>
      <c r="J509" s="1"/>
      <c r="K509" s="2"/>
      <c r="L509" s="2"/>
    </row>
    <row r="510" spans="1:12">
      <c r="A510" s="30"/>
      <c r="B510" s="2"/>
      <c r="C510" s="33"/>
      <c r="D510" s="23"/>
      <c r="E510" s="2"/>
      <c r="F510" s="24"/>
      <c r="G510" s="24"/>
      <c r="H510" s="2"/>
      <c r="I510" s="2"/>
      <c r="J510" s="1"/>
      <c r="K510" s="2"/>
      <c r="L510" s="2"/>
    </row>
    <row r="511" spans="1:12">
      <c r="A511" s="30"/>
      <c r="B511" s="2"/>
      <c r="C511" s="33"/>
      <c r="D511" s="23"/>
      <c r="E511" s="2"/>
      <c r="F511" s="24"/>
      <c r="G511" s="24"/>
      <c r="H511" s="2"/>
      <c r="I511" s="2"/>
      <c r="J511" s="1"/>
      <c r="K511" s="2"/>
      <c r="L511" s="2"/>
    </row>
    <row r="512" spans="1:12">
      <c r="A512" s="30"/>
      <c r="B512" s="2"/>
      <c r="C512" s="33"/>
      <c r="D512" s="23"/>
      <c r="E512" s="2"/>
      <c r="F512" s="24"/>
      <c r="G512" s="24"/>
      <c r="H512" s="2"/>
      <c r="I512" s="2"/>
      <c r="J512" s="1"/>
      <c r="K512" s="2"/>
      <c r="L512" s="2"/>
    </row>
    <row r="513" spans="1:12">
      <c r="A513" s="30"/>
      <c r="B513" s="2"/>
      <c r="C513" s="33"/>
      <c r="D513" s="23"/>
      <c r="E513" s="2"/>
      <c r="F513" s="24"/>
      <c r="G513" s="24"/>
      <c r="H513" s="2"/>
      <c r="I513" s="2"/>
      <c r="J513" s="1"/>
      <c r="K513" s="2"/>
      <c r="L513" s="2"/>
    </row>
    <row r="514" spans="1:12">
      <c r="A514" s="30"/>
      <c r="B514" s="2"/>
      <c r="C514" s="33"/>
      <c r="D514" s="23"/>
      <c r="E514" s="2"/>
      <c r="F514" s="24"/>
      <c r="G514" s="24"/>
      <c r="H514" s="2"/>
      <c r="I514" s="2"/>
      <c r="J514" s="1"/>
      <c r="K514" s="2"/>
      <c r="L514" s="2"/>
    </row>
    <row r="515" spans="1:12">
      <c r="A515" s="30"/>
      <c r="B515" s="2"/>
      <c r="C515" s="33"/>
      <c r="D515" s="23"/>
      <c r="E515" s="2"/>
      <c r="F515" s="24"/>
      <c r="G515" s="24"/>
      <c r="H515" s="2"/>
      <c r="I515" s="2"/>
      <c r="J515" s="1"/>
      <c r="K515" s="2"/>
      <c r="L515" s="2"/>
    </row>
    <row r="516" spans="1:12">
      <c r="A516" s="30"/>
      <c r="B516" s="2"/>
      <c r="C516" s="33"/>
      <c r="D516" s="23"/>
      <c r="E516" s="2"/>
      <c r="F516" s="24"/>
      <c r="G516" s="24"/>
      <c r="H516" s="2"/>
      <c r="I516" s="2"/>
      <c r="J516" s="1"/>
      <c r="K516" s="2"/>
      <c r="L516" s="2"/>
    </row>
    <row r="517" spans="1:12">
      <c r="A517" s="30"/>
      <c r="B517" s="2"/>
      <c r="C517" s="33"/>
      <c r="D517" s="23"/>
      <c r="E517" s="2"/>
      <c r="F517" s="24"/>
      <c r="G517" s="24"/>
      <c r="H517" s="2"/>
      <c r="I517" s="2"/>
      <c r="J517" s="1"/>
      <c r="K517" s="2"/>
      <c r="L517" s="2"/>
    </row>
    <row r="518" spans="1:12">
      <c r="A518" s="30"/>
      <c r="B518" s="2"/>
      <c r="C518" s="33"/>
      <c r="D518" s="23"/>
      <c r="E518" s="2"/>
      <c r="F518" s="24"/>
      <c r="G518" s="24"/>
      <c r="H518" s="2"/>
      <c r="I518" s="2"/>
      <c r="J518" s="1"/>
      <c r="K518" s="2"/>
      <c r="L518" s="2"/>
    </row>
    <row r="519" spans="1:12">
      <c r="A519" s="30"/>
      <c r="B519" s="2"/>
      <c r="C519" s="33"/>
      <c r="D519" s="23"/>
      <c r="E519" s="2"/>
      <c r="F519" s="24"/>
      <c r="G519" s="24"/>
      <c r="H519" s="2"/>
      <c r="I519" s="2"/>
      <c r="J519" s="1"/>
      <c r="K519" s="2"/>
      <c r="L519" s="2"/>
    </row>
    <row r="520" spans="1:12">
      <c r="A520" s="30"/>
      <c r="B520" s="2"/>
      <c r="C520" s="33"/>
      <c r="D520" s="23"/>
      <c r="E520" s="2"/>
      <c r="F520" s="24"/>
      <c r="G520" s="24"/>
      <c r="H520" s="2"/>
      <c r="I520" s="2"/>
      <c r="J520" s="1"/>
      <c r="K520" s="2"/>
      <c r="L520" s="2"/>
    </row>
    <row r="521" spans="1:12">
      <c r="A521" s="30"/>
      <c r="B521" s="2"/>
      <c r="C521" s="33"/>
      <c r="D521" s="23"/>
      <c r="E521" s="2"/>
      <c r="F521" s="24"/>
      <c r="G521" s="24"/>
      <c r="H521" s="2"/>
      <c r="I521" s="2"/>
      <c r="J521" s="1"/>
      <c r="K521" s="2"/>
      <c r="L521" s="2"/>
    </row>
    <row r="522" spans="1:12">
      <c r="A522" s="30"/>
      <c r="B522" s="2"/>
      <c r="C522" s="33"/>
      <c r="D522" s="23"/>
      <c r="E522" s="2"/>
      <c r="F522" s="24"/>
      <c r="G522" s="24"/>
      <c r="H522" s="2"/>
      <c r="I522" s="2"/>
      <c r="J522" s="1"/>
      <c r="K522" s="2"/>
      <c r="L522" s="2"/>
    </row>
    <row r="523" spans="1:12">
      <c r="A523" s="30"/>
      <c r="B523" s="2"/>
      <c r="C523" s="33"/>
      <c r="D523" s="23"/>
      <c r="E523" s="2"/>
      <c r="F523" s="24"/>
      <c r="G523" s="24"/>
      <c r="H523" s="2"/>
      <c r="I523" s="2"/>
      <c r="J523" s="1"/>
      <c r="K523" s="2"/>
      <c r="L523" s="2"/>
    </row>
    <row r="524" spans="1:12">
      <c r="A524" s="30"/>
      <c r="B524" s="2"/>
      <c r="C524" s="33"/>
      <c r="D524" s="23"/>
      <c r="E524" s="2"/>
      <c r="F524" s="24"/>
      <c r="G524" s="24"/>
      <c r="H524" s="2"/>
      <c r="I524" s="2"/>
      <c r="J524" s="1"/>
      <c r="K524" s="2"/>
      <c r="L524" s="2"/>
    </row>
    <row r="525" spans="1:12">
      <c r="A525" s="30"/>
      <c r="B525" s="2"/>
      <c r="C525" s="33"/>
      <c r="D525" s="23"/>
      <c r="E525" s="2"/>
      <c r="F525" s="24"/>
      <c r="G525" s="24"/>
      <c r="H525" s="2"/>
      <c r="I525" s="2"/>
      <c r="J525" s="1"/>
      <c r="K525" s="2"/>
      <c r="L525" s="2"/>
    </row>
    <row r="526" spans="1:12">
      <c r="A526" s="30"/>
      <c r="B526" s="2"/>
      <c r="C526" s="33"/>
      <c r="D526" s="23"/>
      <c r="E526" s="2"/>
      <c r="F526" s="24"/>
      <c r="G526" s="24"/>
      <c r="H526" s="2"/>
      <c r="I526" s="2"/>
      <c r="J526" s="1"/>
      <c r="K526" s="2"/>
      <c r="L526" s="2"/>
    </row>
    <row r="527" spans="1:12">
      <c r="A527" s="30"/>
      <c r="B527" s="2"/>
      <c r="C527" s="33"/>
      <c r="D527" s="23"/>
      <c r="E527" s="2"/>
      <c r="F527" s="24"/>
      <c r="G527" s="24"/>
      <c r="H527" s="2"/>
      <c r="I527" s="2"/>
      <c r="J527" s="1"/>
      <c r="K527" s="2"/>
      <c r="L527" s="2"/>
    </row>
    <row r="528" spans="1:12">
      <c r="A528" s="30"/>
      <c r="B528" s="2"/>
      <c r="C528" s="33"/>
      <c r="D528" s="23"/>
      <c r="E528" s="2"/>
      <c r="F528" s="24"/>
      <c r="G528" s="24"/>
      <c r="H528" s="2"/>
      <c r="I528" s="2"/>
      <c r="J528" s="1"/>
      <c r="K528" s="2"/>
      <c r="L528" s="2"/>
    </row>
    <row r="529" spans="1:12">
      <c r="A529" s="30"/>
      <c r="B529" s="2"/>
      <c r="C529" s="33"/>
      <c r="D529" s="23"/>
      <c r="E529" s="2"/>
      <c r="F529" s="24"/>
      <c r="G529" s="24"/>
      <c r="H529" s="2"/>
      <c r="I529" s="2"/>
      <c r="J529" s="1"/>
      <c r="K529" s="2"/>
      <c r="L529" s="2"/>
    </row>
    <row r="530" spans="1:12">
      <c r="A530" s="30"/>
      <c r="B530" s="2"/>
      <c r="C530" s="33"/>
      <c r="D530" s="23"/>
      <c r="E530" s="2"/>
      <c r="F530" s="24"/>
      <c r="G530" s="24"/>
      <c r="H530" s="2"/>
      <c r="I530" s="2"/>
      <c r="J530" s="1"/>
      <c r="K530" s="2"/>
      <c r="L530" s="2"/>
    </row>
    <row r="531" spans="1:12">
      <c r="A531" s="30"/>
      <c r="B531" s="2"/>
      <c r="C531" s="33"/>
      <c r="D531" s="23"/>
      <c r="E531" s="2"/>
      <c r="F531" s="24"/>
      <c r="G531" s="24"/>
      <c r="H531" s="2"/>
      <c r="I531" s="2"/>
      <c r="J531" s="1"/>
      <c r="K531" s="2"/>
      <c r="L531" s="2"/>
    </row>
    <row r="532" spans="1:12">
      <c r="A532" s="30"/>
      <c r="B532" s="2"/>
      <c r="C532" s="33"/>
      <c r="D532" s="23"/>
      <c r="E532" s="2"/>
      <c r="F532" s="24"/>
      <c r="G532" s="24"/>
      <c r="H532" s="2"/>
      <c r="I532" s="2"/>
      <c r="J532" s="1"/>
      <c r="K532" s="2"/>
      <c r="L532" s="2"/>
    </row>
    <row r="533" spans="1:12">
      <c r="A533" s="30"/>
      <c r="B533" s="2"/>
      <c r="C533" s="33"/>
      <c r="D533" s="23"/>
      <c r="E533" s="2"/>
      <c r="F533" s="24"/>
      <c r="G533" s="24"/>
      <c r="H533" s="2"/>
      <c r="I533" s="2"/>
      <c r="J533" s="1"/>
      <c r="K533" s="2"/>
      <c r="L533" s="2"/>
    </row>
    <row r="534" spans="1:12">
      <c r="A534" s="30"/>
      <c r="B534" s="2"/>
      <c r="C534" s="33"/>
      <c r="D534" s="23"/>
      <c r="E534" s="2"/>
      <c r="F534" s="24"/>
      <c r="G534" s="24"/>
      <c r="H534" s="2"/>
      <c r="I534" s="2"/>
      <c r="J534" s="1"/>
      <c r="K534" s="2"/>
      <c r="L534" s="2"/>
    </row>
    <row r="535" spans="1:12">
      <c r="A535" s="30"/>
      <c r="B535" s="2"/>
      <c r="C535" s="33"/>
      <c r="D535" s="23"/>
      <c r="E535" s="2"/>
      <c r="F535" s="24"/>
      <c r="G535" s="24"/>
      <c r="H535" s="2"/>
      <c r="I535" s="2"/>
      <c r="J535" s="1"/>
      <c r="K535" s="2"/>
      <c r="L535" s="2"/>
    </row>
    <row r="536" spans="1:12">
      <c r="A536" s="30"/>
      <c r="B536" s="2"/>
      <c r="C536" s="33"/>
      <c r="D536" s="23"/>
      <c r="E536" s="2"/>
      <c r="F536" s="24"/>
      <c r="G536" s="24"/>
      <c r="H536" s="2"/>
      <c r="I536" s="2"/>
      <c r="J536" s="1"/>
      <c r="K536" s="2"/>
      <c r="L536" s="2"/>
    </row>
    <row r="537" spans="1:12">
      <c r="A537" s="30"/>
      <c r="B537" s="2"/>
      <c r="C537" s="33"/>
      <c r="D537" s="23"/>
      <c r="E537" s="2"/>
      <c r="F537" s="24"/>
      <c r="G537" s="24"/>
      <c r="H537" s="2"/>
      <c r="I537" s="2"/>
      <c r="J537" s="1"/>
      <c r="K537" s="2"/>
      <c r="L537" s="2"/>
    </row>
    <row r="538" spans="1:12">
      <c r="A538" s="30"/>
      <c r="B538" s="2"/>
      <c r="C538" s="33"/>
      <c r="D538" s="23"/>
      <c r="E538" s="2"/>
      <c r="F538" s="24"/>
      <c r="G538" s="24"/>
      <c r="H538" s="2"/>
      <c r="I538" s="2"/>
      <c r="J538" s="1"/>
      <c r="K538" s="2"/>
      <c r="L538" s="2"/>
    </row>
    <row r="539" spans="1:12">
      <c r="A539" s="30"/>
      <c r="B539" s="2"/>
      <c r="C539" s="33"/>
      <c r="D539" s="23"/>
      <c r="E539" s="2"/>
      <c r="F539" s="24"/>
      <c r="G539" s="24"/>
      <c r="H539" s="2"/>
      <c r="I539" s="2"/>
      <c r="J539" s="1"/>
      <c r="K539" s="2"/>
      <c r="L539" s="2"/>
    </row>
    <row r="540" spans="1:12">
      <c r="A540" s="30"/>
      <c r="B540" s="2"/>
      <c r="C540" s="33"/>
      <c r="D540" s="23"/>
      <c r="E540" s="2"/>
      <c r="F540" s="24"/>
      <c r="G540" s="24"/>
      <c r="H540" s="2"/>
      <c r="I540" s="2"/>
      <c r="J540" s="1"/>
      <c r="K540" s="2"/>
      <c r="L540" s="2"/>
    </row>
    <row r="541" spans="1:12">
      <c r="A541" s="30"/>
      <c r="B541" s="2"/>
      <c r="C541" s="33"/>
      <c r="D541" s="23"/>
      <c r="E541" s="2"/>
      <c r="F541" s="24"/>
      <c r="G541" s="24"/>
      <c r="H541" s="2"/>
      <c r="I541" s="2"/>
      <c r="J541" s="1"/>
      <c r="K541" s="2"/>
      <c r="L541" s="2"/>
    </row>
    <row r="542" spans="1:12">
      <c r="A542" s="30"/>
      <c r="B542" s="2"/>
      <c r="C542" s="33"/>
      <c r="D542" s="23"/>
      <c r="E542" s="2"/>
      <c r="F542" s="24"/>
      <c r="G542" s="24"/>
      <c r="H542" s="2"/>
      <c r="I542" s="2"/>
      <c r="J542" s="1"/>
      <c r="K542" s="2"/>
      <c r="L542" s="2"/>
    </row>
    <row r="543" spans="1:12">
      <c r="A543" s="30"/>
      <c r="B543" s="2"/>
      <c r="C543" s="33"/>
      <c r="D543" s="23"/>
      <c r="E543" s="2"/>
      <c r="F543" s="24"/>
      <c r="G543" s="24"/>
      <c r="H543" s="2"/>
      <c r="I543" s="2"/>
      <c r="J543" s="1"/>
      <c r="K543" s="2"/>
      <c r="L543" s="2"/>
    </row>
    <row r="544" spans="1:12">
      <c r="A544" s="30"/>
      <c r="B544" s="2"/>
      <c r="C544" s="33"/>
      <c r="D544" s="23"/>
      <c r="E544" s="2"/>
      <c r="F544" s="24"/>
      <c r="G544" s="24"/>
      <c r="H544" s="2"/>
      <c r="I544" s="2"/>
      <c r="J544" s="1"/>
      <c r="K544" s="2"/>
      <c r="L544" s="2"/>
    </row>
    <row r="545" spans="1:12">
      <c r="A545" s="30"/>
      <c r="B545" s="2"/>
      <c r="C545" s="33"/>
      <c r="D545" s="23"/>
      <c r="E545" s="2"/>
      <c r="F545" s="24"/>
      <c r="G545" s="24"/>
      <c r="H545" s="2"/>
      <c r="I545" s="2"/>
      <c r="J545" s="1"/>
      <c r="K545" s="2"/>
      <c r="L545" s="2"/>
    </row>
    <row r="546" spans="1:12">
      <c r="A546" s="30"/>
      <c r="B546" s="2"/>
      <c r="C546" s="33"/>
      <c r="D546" s="23"/>
      <c r="E546" s="2"/>
      <c r="F546" s="24"/>
      <c r="G546" s="24"/>
      <c r="H546" s="2"/>
      <c r="I546" s="2"/>
      <c r="J546" s="1"/>
      <c r="K546" s="2"/>
      <c r="L546" s="2"/>
    </row>
    <row r="547" spans="1:12">
      <c r="A547" s="30"/>
      <c r="B547" s="2"/>
      <c r="C547" s="33"/>
      <c r="D547" s="23"/>
      <c r="E547" s="2"/>
      <c r="F547" s="24"/>
      <c r="G547" s="24"/>
      <c r="H547" s="2"/>
      <c r="I547" s="2"/>
      <c r="J547" s="1"/>
      <c r="K547" s="2"/>
      <c r="L547" s="2"/>
    </row>
    <row r="548" spans="1:12">
      <c r="A548" s="30"/>
      <c r="B548" s="2"/>
      <c r="C548" s="33"/>
      <c r="D548" s="23"/>
      <c r="E548" s="2"/>
      <c r="F548" s="24"/>
      <c r="G548" s="24"/>
      <c r="H548" s="2"/>
      <c r="I548" s="2"/>
      <c r="J548" s="1"/>
      <c r="K548" s="2"/>
      <c r="L548" s="2"/>
    </row>
    <row r="549" spans="1:12">
      <c r="A549" s="30"/>
      <c r="B549" s="2"/>
      <c r="C549" s="33"/>
      <c r="D549" s="23"/>
      <c r="E549" s="2"/>
      <c r="F549" s="24"/>
      <c r="G549" s="24"/>
      <c r="H549" s="2"/>
      <c r="I549" s="2"/>
      <c r="J549" s="1"/>
      <c r="K549" s="2"/>
      <c r="L549" s="2"/>
    </row>
    <row r="550" spans="1:12">
      <c r="A550" s="30"/>
      <c r="B550" s="2"/>
      <c r="C550" s="33"/>
      <c r="D550" s="23"/>
      <c r="E550" s="2"/>
      <c r="F550" s="24"/>
      <c r="G550" s="24"/>
      <c r="H550" s="2"/>
      <c r="I550" s="2"/>
      <c r="J550" s="1"/>
      <c r="K550" s="2"/>
      <c r="L550" s="2"/>
    </row>
    <row r="551" spans="1:12">
      <c r="A551" s="30"/>
      <c r="B551" s="2"/>
      <c r="C551" s="33"/>
      <c r="D551" s="23"/>
      <c r="E551" s="2"/>
      <c r="F551" s="24"/>
      <c r="G551" s="24"/>
      <c r="H551" s="2"/>
      <c r="I551" s="2"/>
      <c r="J551" s="1"/>
      <c r="K551" s="2"/>
      <c r="L551" s="2"/>
    </row>
    <row r="552" spans="1:12">
      <c r="A552" s="30"/>
      <c r="B552" s="2"/>
      <c r="C552" s="33"/>
      <c r="D552" s="23"/>
      <c r="E552" s="2"/>
      <c r="F552" s="24"/>
      <c r="G552" s="24"/>
      <c r="H552" s="2"/>
      <c r="I552" s="2"/>
      <c r="J552" s="2"/>
      <c r="K552" s="2"/>
      <c r="L552" s="2"/>
    </row>
    <row r="553" spans="1:12">
      <c r="A553" s="30"/>
      <c r="B553" s="2"/>
      <c r="C553" s="33"/>
      <c r="D553" s="23"/>
      <c r="E553" s="2"/>
      <c r="F553" s="24"/>
      <c r="G553" s="24"/>
      <c r="H553" s="2"/>
      <c r="I553" s="2"/>
      <c r="J553" s="2"/>
      <c r="K553" s="2"/>
      <c r="L553" s="2"/>
    </row>
    <row r="554" spans="1:12">
      <c r="A554" s="30"/>
      <c r="B554" s="2"/>
      <c r="C554" s="33"/>
      <c r="D554" s="23"/>
      <c r="E554" s="2"/>
      <c r="F554" s="24"/>
      <c r="G554" s="24"/>
      <c r="H554" s="2"/>
      <c r="I554" s="2"/>
      <c r="J554" s="2"/>
      <c r="K554" s="2"/>
      <c r="L554" s="2"/>
    </row>
    <row r="555" spans="1:12">
      <c r="A555" s="30"/>
      <c r="B555" s="2"/>
      <c r="C555" s="33"/>
      <c r="D555" s="23"/>
      <c r="E555" s="2"/>
      <c r="F555" s="24"/>
      <c r="G555" s="24"/>
      <c r="H555" s="2"/>
      <c r="I555" s="2"/>
      <c r="J555" s="2"/>
      <c r="K555" s="2"/>
      <c r="L555" s="2"/>
    </row>
    <row r="556" spans="1:12">
      <c r="A556" s="30"/>
      <c r="B556" s="2"/>
      <c r="C556" s="33"/>
      <c r="D556" s="23"/>
      <c r="E556" s="2"/>
      <c r="F556" s="24"/>
      <c r="G556" s="24"/>
      <c r="H556" s="2"/>
      <c r="I556" s="2"/>
      <c r="J556" s="2"/>
      <c r="K556" s="2"/>
      <c r="L556" s="2"/>
    </row>
    <row r="557" spans="1:12">
      <c r="A557" s="30"/>
      <c r="B557" s="2"/>
      <c r="C557" s="33"/>
      <c r="D557" s="23"/>
      <c r="E557" s="2"/>
      <c r="F557" s="24"/>
      <c r="G557" s="24"/>
      <c r="H557" s="2"/>
      <c r="I557" s="2"/>
      <c r="J557" s="2"/>
      <c r="K557" s="2"/>
      <c r="L557" s="2"/>
    </row>
    <row r="558" spans="1:12">
      <c r="A558" s="30"/>
      <c r="B558" s="2"/>
      <c r="C558" s="33"/>
      <c r="D558" s="23"/>
      <c r="E558" s="2"/>
      <c r="F558" s="24"/>
      <c r="G558" s="24"/>
      <c r="H558" s="2"/>
      <c r="I558" s="2"/>
      <c r="J558" s="2"/>
      <c r="K558" s="2"/>
      <c r="L558" s="2"/>
    </row>
    <row r="559" spans="1:12">
      <c r="A559" s="30"/>
      <c r="B559" s="2"/>
      <c r="C559" s="33"/>
      <c r="D559" s="23"/>
      <c r="E559" s="2"/>
      <c r="F559" s="24"/>
      <c r="G559" s="24"/>
      <c r="H559" s="2"/>
      <c r="I559" s="2"/>
      <c r="J559" s="2"/>
      <c r="K559" s="2"/>
      <c r="L559" s="2"/>
    </row>
    <row r="560" spans="1:12">
      <c r="A560" s="30"/>
      <c r="B560" s="2"/>
      <c r="C560" s="33"/>
      <c r="D560" s="23"/>
      <c r="E560" s="2"/>
      <c r="F560" s="24"/>
      <c r="G560" s="24"/>
      <c r="H560" s="2"/>
      <c r="I560" s="2"/>
      <c r="J560" s="2"/>
      <c r="K560" s="2"/>
      <c r="L560" s="2"/>
    </row>
    <row r="561" spans="1:12">
      <c r="A561" s="30"/>
      <c r="B561" s="2"/>
      <c r="C561" s="33"/>
      <c r="D561" s="23"/>
      <c r="E561" s="2"/>
      <c r="F561" s="24"/>
      <c r="G561" s="24"/>
      <c r="H561" s="2"/>
      <c r="I561" s="2"/>
      <c r="J561" s="2"/>
      <c r="K561" s="2"/>
      <c r="L561" s="2"/>
    </row>
    <row r="562" spans="1:12">
      <c r="A562" s="30"/>
      <c r="B562" s="2"/>
      <c r="C562" s="33"/>
      <c r="D562" s="23"/>
      <c r="E562" s="2"/>
      <c r="F562" s="24"/>
      <c r="G562" s="24"/>
      <c r="H562" s="2"/>
      <c r="I562" s="2"/>
      <c r="J562" s="2"/>
      <c r="K562" s="2"/>
      <c r="L562" s="2"/>
    </row>
    <row r="563" spans="1:12">
      <c r="A563" s="30"/>
      <c r="B563" s="2"/>
      <c r="C563" s="33"/>
      <c r="D563" s="23"/>
      <c r="E563" s="2"/>
      <c r="F563" s="24"/>
      <c r="G563" s="24"/>
      <c r="H563" s="2"/>
      <c r="I563" s="2"/>
      <c r="J563" s="2"/>
      <c r="K563" s="2"/>
      <c r="L563" s="2"/>
    </row>
    <row r="564" spans="1:12">
      <c r="A564" s="30"/>
      <c r="B564" s="2"/>
      <c r="C564" s="33"/>
      <c r="D564" s="23"/>
      <c r="E564" s="2"/>
      <c r="F564" s="24"/>
      <c r="G564" s="24"/>
      <c r="H564" s="2"/>
      <c r="I564" s="2"/>
      <c r="J564" s="2"/>
      <c r="K564" s="2"/>
      <c r="L564" s="2"/>
    </row>
    <row r="565" spans="1:12">
      <c r="A565" s="30"/>
      <c r="B565" s="2"/>
      <c r="C565" s="33"/>
      <c r="D565" s="23"/>
      <c r="E565" s="2"/>
      <c r="F565" s="24"/>
      <c r="G565" s="24"/>
      <c r="H565" s="2"/>
      <c r="I565" s="2"/>
      <c r="J565" s="2"/>
      <c r="K565" s="2"/>
      <c r="L565" s="2"/>
    </row>
  </sheetData>
  <mergeCells count="16">
    <mergeCell ref="C6:C8"/>
    <mergeCell ref="A1:D5"/>
    <mergeCell ref="E1:L3"/>
    <mergeCell ref="E4:L4"/>
    <mergeCell ref="E5:L5"/>
    <mergeCell ref="A6:A8"/>
    <mergeCell ref="B6:B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PPCG FUTURE</vt:lpstr>
      <vt:lpstr>BTST&amp;STBT 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2017-02-19T01:19:58Z</dcterms:created>
  <dcterms:modified xsi:type="dcterms:W3CDTF">2020-11-05T10:39:55Z</dcterms:modified>
</cp:coreProperties>
</file>